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25" windowHeight="12330" tabRatio="716" firstSheet="6" activeTab="12"/>
  </bookViews>
  <sheets>
    <sheet name="Engagés" sheetId="1" r:id="rId1"/>
    <sheet name="Répartition des joueurs" sheetId="2" r:id="rId2"/>
    <sheet name="Poule 1" sheetId="3" r:id="rId3"/>
    <sheet name="Poule 2" sheetId="4" r:id="rId4"/>
    <sheet name="Poule 3" sheetId="5" r:id="rId5"/>
    <sheet name="Poule 4" sheetId="6" r:id="rId6"/>
    <sheet name="Poule 5" sheetId="7" r:id="rId7"/>
    <sheet name="Poule 6" sheetId="8" r:id="rId8"/>
    <sheet name="Poule 7" sheetId="9" r:id="rId9"/>
    <sheet name="Poule 8" sheetId="10" r:id="rId10"/>
    <sheet name="Résultats de poule" sheetId="11" r:id="rId11"/>
    <sheet name="Tableau" sheetId="12" r:id="rId12"/>
    <sheet name="Classement" sheetId="13" r:id="rId13"/>
    <sheet name="Feuil2" sheetId="14" r:id="rId14"/>
  </sheets>
  <definedNames>
    <definedName name="_xlnm._FilterDatabase" localSheetId="0" hidden="1">'Engagés'!$A$5:$F$5</definedName>
  </definedNames>
  <calcPr fullCalcOnLoad="1"/>
</workbook>
</file>

<file path=xl/sharedStrings.xml><?xml version="1.0" encoding="utf-8"?>
<sst xmlns="http://schemas.openxmlformats.org/spreadsheetml/2006/main" count="608" uniqueCount="208">
  <si>
    <t>1er poule 1</t>
  </si>
  <si>
    <t>1er poule 2</t>
  </si>
  <si>
    <t>1er poule 4</t>
  </si>
  <si>
    <t>1er poule 3</t>
  </si>
  <si>
    <t>1/2 finale A</t>
  </si>
  <si>
    <t>1/2 finale B</t>
  </si>
  <si>
    <t>Place de 3ème/4ème</t>
  </si>
  <si>
    <t>1er tour de tableau</t>
  </si>
  <si>
    <t>Vainqueur</t>
  </si>
  <si>
    <t>Poule 1</t>
  </si>
  <si>
    <t>Poule 2</t>
  </si>
  <si>
    <t>Poule 3</t>
  </si>
  <si>
    <t>Poule 4</t>
  </si>
  <si>
    <t>1er</t>
  </si>
  <si>
    <t>2ème</t>
  </si>
  <si>
    <t>3ème</t>
  </si>
  <si>
    <t>4ème</t>
  </si>
  <si>
    <t>NOM</t>
  </si>
  <si>
    <t>Prénom</t>
  </si>
  <si>
    <t>Sigle</t>
  </si>
  <si>
    <t>Vict</t>
  </si>
  <si>
    <t>Def</t>
  </si>
  <si>
    <t>Classement</t>
  </si>
  <si>
    <t>CLASSEMENT</t>
  </si>
  <si>
    <t>PRENOM</t>
  </si>
  <si>
    <t>SIGLE</t>
  </si>
  <si>
    <t>POULE 1</t>
  </si>
  <si>
    <t>POULE 2</t>
  </si>
  <si>
    <t>POULE 3</t>
  </si>
  <si>
    <t>POULE 4</t>
  </si>
  <si>
    <t>DATE :</t>
  </si>
  <si>
    <t>LIEU :</t>
  </si>
  <si>
    <t>CATEGORIE :</t>
  </si>
  <si>
    <t>Tête de série</t>
  </si>
  <si>
    <t>ETABLISSEMENT</t>
  </si>
  <si>
    <t>5ème</t>
  </si>
  <si>
    <t>7ème</t>
  </si>
  <si>
    <t>9ème</t>
  </si>
  <si>
    <t>13ème</t>
  </si>
  <si>
    <t>Poule 5</t>
  </si>
  <si>
    <t>Poule 6</t>
  </si>
  <si>
    <t>Poule 7</t>
  </si>
  <si>
    <t>Poule 8</t>
  </si>
  <si>
    <t>POULE 5</t>
  </si>
  <si>
    <t>POULE 6</t>
  </si>
  <si>
    <t>POULE 7</t>
  </si>
  <si>
    <t>POULE 8</t>
  </si>
  <si>
    <t>4ème poule 7</t>
  </si>
  <si>
    <t>4ème poule 6</t>
  </si>
  <si>
    <t>4ème poule 5</t>
  </si>
  <si>
    <t>Match 1</t>
  </si>
  <si>
    <t>Match 2</t>
  </si>
  <si>
    <t>Joueurs A contre Joueur B</t>
  </si>
  <si>
    <t>Score</t>
  </si>
  <si>
    <t>Déroulement</t>
  </si>
  <si>
    <t>Match 3</t>
  </si>
  <si>
    <t>1/8 de finale 1</t>
  </si>
  <si>
    <t>1/8 de finale 2</t>
  </si>
  <si>
    <t>1/8 de finale 3</t>
  </si>
  <si>
    <t>1/8 de finale 4</t>
  </si>
  <si>
    <t>1/8 de finale 5</t>
  </si>
  <si>
    <t>1/8 de finale 6</t>
  </si>
  <si>
    <t>1/8 de finale 7</t>
  </si>
  <si>
    <t>1/8 de finale 8</t>
  </si>
  <si>
    <t>1/4 finale 1</t>
  </si>
  <si>
    <t>1/4 finale 2</t>
  </si>
  <si>
    <t>1/4 finale 3</t>
  </si>
  <si>
    <t>1/4 finale 4</t>
  </si>
  <si>
    <t>FINALE</t>
  </si>
  <si>
    <t>1er poule 8</t>
  </si>
  <si>
    <t>1er poule 7</t>
  </si>
  <si>
    <t>4ème poule 2</t>
  </si>
  <si>
    <t>1er poule 6</t>
  </si>
  <si>
    <t>1er poule 5</t>
  </si>
  <si>
    <t>4ème poule 4</t>
  </si>
  <si>
    <t>4ème poule 3</t>
  </si>
  <si>
    <t>2ème poule 6</t>
  </si>
  <si>
    <t>3ème poule 3</t>
  </si>
  <si>
    <t>2ème poule 4</t>
  </si>
  <si>
    <t>3ème poule 5</t>
  </si>
  <si>
    <t>2ème poule 7</t>
  </si>
  <si>
    <t>2ème poule 1</t>
  </si>
  <si>
    <t>3ème poule 8</t>
  </si>
  <si>
    <t>3ème poule 2</t>
  </si>
  <si>
    <t>2ème poule 8</t>
  </si>
  <si>
    <t>2ème poule 2</t>
  </si>
  <si>
    <t>2ème poule 5</t>
  </si>
  <si>
    <t>3ème poule 1</t>
  </si>
  <si>
    <t>3ème poule 7</t>
  </si>
  <si>
    <t>3ème poule 4</t>
  </si>
  <si>
    <t>VAINQUEUR</t>
  </si>
  <si>
    <t>2ème poule 3</t>
  </si>
  <si>
    <t>3ème poule 6</t>
  </si>
  <si>
    <t>17ème</t>
  </si>
  <si>
    <t>25ème</t>
  </si>
  <si>
    <t>NOMS</t>
  </si>
  <si>
    <t>Etablissement</t>
  </si>
  <si>
    <t>Tableau des gagnants</t>
  </si>
  <si>
    <t>REPECHAGES ET MATCHS DE CLASSEMENT</t>
  </si>
  <si>
    <t>11ème</t>
  </si>
  <si>
    <t>15ème</t>
  </si>
  <si>
    <t>19ème</t>
  </si>
  <si>
    <t>21ème</t>
  </si>
  <si>
    <t>23ème</t>
  </si>
  <si>
    <t>27ème</t>
  </si>
  <si>
    <t>29ème</t>
  </si>
  <si>
    <t>31ème</t>
  </si>
  <si>
    <t>6ème</t>
  </si>
  <si>
    <t>8ème</t>
  </si>
  <si>
    <t>10ème</t>
  </si>
  <si>
    <t>12ème</t>
  </si>
  <si>
    <t>14ème</t>
  </si>
  <si>
    <t>16ème</t>
  </si>
  <si>
    <t>18ème</t>
  </si>
  <si>
    <t>20ème</t>
  </si>
  <si>
    <t>22ème</t>
  </si>
  <si>
    <t>24ème</t>
  </si>
  <si>
    <t>26ème</t>
  </si>
  <si>
    <t>28ème</t>
  </si>
  <si>
    <t>30ème</t>
  </si>
  <si>
    <t>32ème</t>
  </si>
  <si>
    <t>1er TA</t>
  </si>
  <si>
    <t>1er TB</t>
  </si>
  <si>
    <t>2ème TA</t>
  </si>
  <si>
    <t>2ème TB</t>
  </si>
  <si>
    <t>3ème TA</t>
  </si>
  <si>
    <t>3ème TB</t>
  </si>
  <si>
    <t>4ème TA</t>
  </si>
  <si>
    <t>4ème TB</t>
  </si>
  <si>
    <t>TENNIS DE TABLE</t>
  </si>
  <si>
    <t>LOUIS</t>
  </si>
  <si>
    <t>STANISLAS</t>
  </si>
  <si>
    <t>Championnat Tennis de Table TERRITOIRE IDF</t>
  </si>
  <si>
    <t>CLASSEMENT FFTT</t>
  </si>
  <si>
    <t>JEAN</t>
  </si>
  <si>
    <t>CHAVILLE</t>
  </si>
  <si>
    <t>COLLEGE LYCEE SAINT THOMAS DE VILLENEUVE</t>
  </si>
  <si>
    <t>75-4-STAP</t>
  </si>
  <si>
    <t>JULES</t>
  </si>
  <si>
    <t>92-4-STVC</t>
  </si>
  <si>
    <t>AS ALMA</t>
  </si>
  <si>
    <t>COLLEGE LYCEE SACRE COEUR</t>
  </si>
  <si>
    <t>COME</t>
  </si>
  <si>
    <t>SAINTE URSULE</t>
  </si>
  <si>
    <t>91-4-SCVB</t>
  </si>
  <si>
    <t>75-4-LMAP</t>
  </si>
  <si>
    <t>COLLEGE LYCEE SAINT FRANCOIS D'ASSISE</t>
  </si>
  <si>
    <t>GABRIEL</t>
  </si>
  <si>
    <t>COLLEGE LYCEE SAINT DOMINIQUE</t>
  </si>
  <si>
    <t>COLLEGE SAINT JUSTIN</t>
  </si>
  <si>
    <t>92-4-SDN</t>
  </si>
  <si>
    <t>MIALON</t>
  </si>
  <si>
    <t>ALEXANDRE</t>
  </si>
  <si>
    <t>MUNIERE</t>
  </si>
  <si>
    <t>OURY</t>
  </si>
  <si>
    <t>LIAM</t>
  </si>
  <si>
    <t>ROSE</t>
  </si>
  <si>
    <t>MARECHAL</t>
  </si>
  <si>
    <t>KIRILL</t>
  </si>
  <si>
    <t>MONNIER</t>
  </si>
  <si>
    <t>TANGUY</t>
  </si>
  <si>
    <t>CAZALI</t>
  </si>
  <si>
    <t>LANDRY</t>
  </si>
  <si>
    <t>BAUD</t>
  </si>
  <si>
    <t>LEOPOLD</t>
  </si>
  <si>
    <t>75-2-SUPA</t>
  </si>
  <si>
    <t>BECQUEREL</t>
  </si>
  <si>
    <t>NATHAN</t>
  </si>
  <si>
    <t>DE THOMASSON</t>
  </si>
  <si>
    <t>LE TOURNEAU</t>
  </si>
  <si>
    <t>GUIREC</t>
  </si>
  <si>
    <t>ROUYER-NICOLAS</t>
  </si>
  <si>
    <t>GASPARD</t>
  </si>
  <si>
    <t>VUILLERME</t>
  </si>
  <si>
    <t>PACO</t>
  </si>
  <si>
    <t>DE BAGLION</t>
  </si>
  <si>
    <t>LOBMEYR</t>
  </si>
  <si>
    <t>HEBERT</t>
  </si>
  <si>
    <t>ARTHUS</t>
  </si>
  <si>
    <t>MOUSSA</t>
  </si>
  <si>
    <t>MOHAMED</t>
  </si>
  <si>
    <t>78-4-SFAM</t>
  </si>
  <si>
    <t>DUVAL</t>
  </si>
  <si>
    <t>NATANIEL</t>
  </si>
  <si>
    <t>BOCQUILLON</t>
  </si>
  <si>
    <t>DIEUZAIDE</t>
  </si>
  <si>
    <t>LEONARDO</t>
  </si>
  <si>
    <t>LEROUX</t>
  </si>
  <si>
    <t>YANIS</t>
  </si>
  <si>
    <t>92-2-SJL</t>
  </si>
  <si>
    <t>PENET</t>
  </si>
  <si>
    <t>GUILLAUME</t>
  </si>
  <si>
    <t>DUSANTER</t>
  </si>
  <si>
    <t>MG</t>
  </si>
  <si>
    <t>DUBOIS</t>
  </si>
  <si>
    <t>PAUCHARD</t>
  </si>
  <si>
    <t>DROIN</t>
  </si>
  <si>
    <t>BOTTIN</t>
  </si>
  <si>
    <t>V</t>
  </si>
  <si>
    <t>P</t>
  </si>
  <si>
    <t>4ème poule 1</t>
  </si>
  <si>
    <t>4ème poule 8</t>
  </si>
  <si>
    <t>Q</t>
  </si>
  <si>
    <t>QS</t>
  </si>
  <si>
    <t>Q =</t>
  </si>
  <si>
    <t>Quota de base</t>
  </si>
  <si>
    <t>QS =</t>
  </si>
  <si>
    <t>Quota supplémentaire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</si>
</sst>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6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sz val="14"/>
      <color indexed="10"/>
      <name val="Arial"/>
      <family val="2"/>
    </font>
    <font>
      <sz val="12"/>
      <name val="Calibri"/>
      <family val="2"/>
    </font>
    <font>
      <b/>
      <sz val="18"/>
      <name val="Calibri"/>
      <family val="2"/>
    </font>
    <font>
      <b/>
      <sz val="18"/>
      <color indexed="10"/>
      <name val="Calibri"/>
      <family val="2"/>
    </font>
    <font>
      <sz val="8"/>
      <name val="Segoe U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</font>
    <font>
      <sz val="14"/>
      <color rgb="FFFF0000"/>
      <name val="Arial"/>
      <family val="2"/>
    </font>
    <font>
      <b/>
      <sz val="18"/>
      <color rgb="FFFF0000"/>
      <name val="Calibri"/>
      <family val="2"/>
    </font>
    <font>
      <b/>
      <sz val="16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/>
      <top style="thin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ck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50" fillId="27" borderId="1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1" fillId="0" borderId="0" applyAlignment="0">
      <protection locked="0"/>
    </xf>
    <xf numFmtId="0" fontId="5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8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63" fillId="3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64" fillId="35" borderId="0" xfId="0" applyFont="1" applyFill="1" applyBorder="1" applyAlignment="1">
      <alignment horizontal="center" vertical="center"/>
    </xf>
    <xf numFmtId="0" fontId="65" fillId="35" borderId="0" xfId="0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34" borderId="0" xfId="0" applyFont="1" applyFill="1" applyBorder="1" applyAlignment="1">
      <alignment horizontal="center" vertical="center"/>
    </xf>
    <xf numFmtId="0" fontId="64" fillId="35" borderId="16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64" fillId="34" borderId="18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64" fillId="35" borderId="18" xfId="0" applyFont="1" applyFill="1" applyBorder="1" applyAlignment="1">
      <alignment horizontal="center" vertical="center"/>
    </xf>
    <xf numFmtId="0" fontId="64" fillId="35" borderId="1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6" fillId="0" borderId="0" xfId="0" applyFont="1" applyAlignment="1">
      <alignment/>
    </xf>
    <xf numFmtId="0" fontId="61" fillId="36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67" fillId="35" borderId="10" xfId="0" applyFont="1" applyFill="1" applyBorder="1" applyAlignment="1">
      <alignment horizontal="center" vertical="center"/>
    </xf>
    <xf numFmtId="0" fontId="68" fillId="35" borderId="10" xfId="0" applyFont="1" applyFill="1" applyBorder="1" applyAlignment="1">
      <alignment horizontal="center" vertical="center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64" fillId="34" borderId="0" xfId="0" applyFont="1" applyFill="1" applyBorder="1" applyAlignment="1">
      <alignment horizontal="center" vertical="center"/>
    </xf>
    <xf numFmtId="0" fontId="0" fillId="35" borderId="0" xfId="0" applyFill="1" applyBorder="1" applyAlignment="1" applyProtection="1">
      <alignment horizontal="center" vertical="center"/>
      <protection locked="0"/>
    </xf>
    <xf numFmtId="0" fontId="0" fillId="35" borderId="18" xfId="0" applyFill="1" applyBorder="1" applyAlignment="1" applyProtection="1">
      <alignment horizontal="center" vertical="center"/>
      <protection locked="0"/>
    </xf>
    <xf numFmtId="0" fontId="61" fillId="35" borderId="22" xfId="0" applyFont="1" applyFill="1" applyBorder="1" applyAlignment="1" applyProtection="1">
      <alignment vertical="center"/>
      <protection locked="0"/>
    </xf>
    <xf numFmtId="0" fontId="0" fillId="35" borderId="23" xfId="0" applyFill="1" applyBorder="1" applyAlignment="1" applyProtection="1">
      <alignment horizontal="center" vertical="center"/>
      <protection locked="0"/>
    </xf>
    <xf numFmtId="0" fontId="0" fillId="35" borderId="15" xfId="0" applyFill="1" applyBorder="1" applyAlignment="1" applyProtection="1">
      <alignment horizontal="center" vertical="center"/>
      <protection locked="0"/>
    </xf>
    <xf numFmtId="0" fontId="61" fillId="35" borderId="15" xfId="0" applyFont="1" applyFill="1" applyBorder="1" applyAlignment="1" applyProtection="1">
      <alignment vertical="center"/>
      <protection locked="0"/>
    </xf>
    <xf numFmtId="0" fontId="0" fillId="35" borderId="24" xfId="0" applyFill="1" applyBorder="1" applyAlignment="1" applyProtection="1">
      <alignment horizontal="center" vertical="center"/>
      <protection locked="0"/>
    </xf>
    <xf numFmtId="0" fontId="69" fillId="35" borderId="15" xfId="0" applyFont="1" applyFill="1" applyBorder="1" applyAlignment="1" applyProtection="1">
      <alignment vertical="center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0" fillId="34" borderId="25" xfId="0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vertical="center"/>
      <protection locked="0"/>
    </xf>
    <xf numFmtId="0" fontId="0" fillId="34" borderId="18" xfId="0" applyFill="1" applyBorder="1" applyAlignment="1" applyProtection="1">
      <alignment horizontal="center" vertical="center"/>
      <protection locked="0"/>
    </xf>
    <xf numFmtId="0" fontId="0" fillId="34" borderId="26" xfId="0" applyFill="1" applyBorder="1" applyAlignment="1" applyProtection="1">
      <alignment horizontal="center" vertical="center"/>
      <protection locked="0"/>
    </xf>
    <xf numFmtId="0" fontId="0" fillId="34" borderId="27" xfId="0" applyFill="1" applyBorder="1" applyAlignment="1" applyProtection="1">
      <alignment horizontal="center" vertical="center"/>
      <protection locked="0"/>
    </xf>
    <xf numFmtId="0" fontId="0" fillId="34" borderId="28" xfId="0" applyFill="1" applyBorder="1" applyAlignment="1" applyProtection="1">
      <alignment horizontal="center" vertical="center"/>
      <protection locked="0"/>
    </xf>
    <xf numFmtId="0" fontId="64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0" fillId="34" borderId="26" xfId="0" applyFill="1" applyBorder="1" applyAlignment="1" applyProtection="1">
      <alignment vertical="center"/>
      <protection locked="0"/>
    </xf>
    <xf numFmtId="0" fontId="64" fillId="37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horizontal="left" vertical="center"/>
    </xf>
    <xf numFmtId="0" fontId="64" fillId="37" borderId="10" xfId="0" applyFont="1" applyFill="1" applyBorder="1" applyAlignment="1">
      <alignment horizontal="center" vertical="center"/>
    </xf>
    <xf numFmtId="0" fontId="64" fillId="37" borderId="29" xfId="0" applyFont="1" applyFill="1" applyBorder="1" applyAlignment="1">
      <alignment horizontal="center" vertical="center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8" borderId="0" xfId="0" applyFill="1" applyAlignment="1">
      <alignment horizontal="center" vertical="center"/>
    </xf>
    <xf numFmtId="0" fontId="64" fillId="38" borderId="0" xfId="0" applyFont="1" applyFill="1" applyAlignment="1">
      <alignment horizontal="center" vertical="center"/>
    </xf>
    <xf numFmtId="0" fontId="0" fillId="38" borderId="25" xfId="0" applyFill="1" applyBorder="1" applyAlignment="1">
      <alignment horizontal="center" vertical="center"/>
    </xf>
    <xf numFmtId="0" fontId="0" fillId="38" borderId="27" xfId="0" applyFill="1" applyBorder="1" applyAlignment="1">
      <alignment horizontal="center" vertical="center"/>
    </xf>
    <xf numFmtId="0" fontId="0" fillId="38" borderId="26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0" fillId="38" borderId="28" xfId="0" applyFill="1" applyBorder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0" fontId="64" fillId="38" borderId="0" xfId="0" applyFont="1" applyFill="1" applyBorder="1" applyAlignment="1">
      <alignment horizontal="center" vertical="center"/>
    </xf>
    <xf numFmtId="0" fontId="70" fillId="38" borderId="0" xfId="0" applyFont="1" applyFill="1" applyAlignment="1">
      <alignment horizontal="center" vertical="center"/>
    </xf>
    <xf numFmtId="0" fontId="0" fillId="38" borderId="23" xfId="0" applyFill="1" applyBorder="1" applyAlignment="1">
      <alignment horizontal="center" vertical="center"/>
    </xf>
    <xf numFmtId="0" fontId="0" fillId="38" borderId="24" xfId="0" applyFill="1" applyBorder="1" applyAlignment="1">
      <alignment horizontal="center" vertical="center"/>
    </xf>
    <xf numFmtId="0" fontId="64" fillId="33" borderId="29" xfId="0" applyFont="1" applyFill="1" applyBorder="1" applyAlignment="1">
      <alignment horizontal="center" vertical="center"/>
    </xf>
    <xf numFmtId="0" fontId="0" fillId="37" borderId="25" xfId="0" applyFill="1" applyBorder="1" applyAlignment="1">
      <alignment horizontal="center" vertical="center"/>
    </xf>
    <xf numFmtId="0" fontId="64" fillId="37" borderId="25" xfId="0" applyFont="1" applyFill="1" applyBorder="1" applyAlignment="1">
      <alignment horizontal="center" vertical="center"/>
    </xf>
    <xf numFmtId="0" fontId="0" fillId="39" borderId="30" xfId="0" applyFill="1" applyBorder="1" applyAlignment="1">
      <alignment horizontal="center" vertical="center"/>
    </xf>
    <xf numFmtId="0" fontId="0" fillId="39" borderId="31" xfId="0" applyFill="1" applyBorder="1" applyAlignment="1">
      <alignment horizontal="center" vertical="center"/>
    </xf>
    <xf numFmtId="0" fontId="0" fillId="39" borderId="32" xfId="0" applyFill="1" applyBorder="1" applyAlignment="1">
      <alignment horizontal="center" vertical="center"/>
    </xf>
    <xf numFmtId="0" fontId="64" fillId="34" borderId="0" xfId="0" applyFont="1" applyFill="1" applyBorder="1" applyAlignment="1">
      <alignment horizontal="center" vertical="center"/>
    </xf>
    <xf numFmtId="0" fontId="63" fillId="34" borderId="33" xfId="0" applyFont="1" applyFill="1" applyBorder="1" applyAlignment="1" applyProtection="1">
      <alignment horizontal="center" vertical="center" wrapText="1"/>
      <protection locked="0"/>
    </xf>
    <xf numFmtId="0" fontId="64" fillId="34" borderId="0" xfId="0" applyFont="1" applyFill="1" applyBorder="1" applyAlignment="1">
      <alignment horizontal="center" vertical="center"/>
    </xf>
    <xf numFmtId="0" fontId="64" fillId="40" borderId="10" xfId="0" applyFont="1" applyFill="1" applyBorder="1" applyAlignment="1">
      <alignment horizontal="center" vertical="center"/>
    </xf>
    <xf numFmtId="0" fontId="0" fillId="40" borderId="25" xfId="0" applyFill="1" applyBorder="1" applyAlignment="1">
      <alignment horizontal="center" vertical="center"/>
    </xf>
    <xf numFmtId="0" fontId="0" fillId="40" borderId="29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38" borderId="10" xfId="0" applyFont="1" applyFill="1" applyBorder="1" applyAlignment="1">
      <alignment horizontal="center"/>
    </xf>
    <xf numFmtId="0" fontId="71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3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65" fillId="41" borderId="10" xfId="0" applyFont="1" applyFill="1" applyBorder="1" applyAlignment="1">
      <alignment horizontal="center" vertical="center"/>
    </xf>
    <xf numFmtId="0" fontId="64" fillId="41" borderId="10" xfId="0" applyFont="1" applyFill="1" applyBorder="1" applyAlignment="1">
      <alignment horizontal="center" vertical="center"/>
    </xf>
    <xf numFmtId="0" fontId="0" fillId="41" borderId="10" xfId="0" applyFill="1" applyBorder="1" applyAlignment="1" applyProtection="1">
      <alignment horizontal="center" vertical="center"/>
      <protection locked="0"/>
    </xf>
    <xf numFmtId="0" fontId="0" fillId="41" borderId="25" xfId="0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0" fillId="41" borderId="29" xfId="0" applyFill="1" applyBorder="1" applyAlignment="1" applyProtection="1">
      <alignment horizontal="center" vertical="center"/>
      <protection locked="0"/>
    </xf>
    <xf numFmtId="0" fontId="0" fillId="41" borderId="29" xfId="0" applyFill="1" applyBorder="1" applyAlignment="1">
      <alignment horizontal="center" vertical="center"/>
    </xf>
    <xf numFmtId="0" fontId="64" fillId="41" borderId="29" xfId="0" applyFont="1" applyFill="1" applyBorder="1" applyAlignment="1">
      <alignment horizontal="center" vertical="center"/>
    </xf>
    <xf numFmtId="0" fontId="0" fillId="41" borderId="20" xfId="0" applyFill="1" applyBorder="1" applyAlignment="1">
      <alignment horizontal="center" vertical="center"/>
    </xf>
    <xf numFmtId="0" fontId="0" fillId="41" borderId="20" xfId="0" applyFill="1" applyBorder="1" applyAlignment="1" applyProtection="1">
      <alignment horizontal="center" vertical="center"/>
      <protection locked="0"/>
    </xf>
    <xf numFmtId="0" fontId="64" fillId="41" borderId="34" xfId="0" applyFont="1" applyFill="1" applyBorder="1" applyAlignment="1">
      <alignment horizontal="center" vertical="center"/>
    </xf>
    <xf numFmtId="0" fontId="74" fillId="38" borderId="27" xfId="0" applyFont="1" applyFill="1" applyBorder="1" applyAlignment="1">
      <alignment horizontal="center" vertical="center" wrapText="1"/>
    </xf>
    <xf numFmtId="0" fontId="74" fillId="38" borderId="35" xfId="0" applyFont="1" applyFill="1" applyBorder="1" applyAlignment="1">
      <alignment horizontal="center" vertical="center" wrapText="1"/>
    </xf>
    <xf numFmtId="0" fontId="74" fillId="38" borderId="23" xfId="0" applyFont="1" applyFill="1" applyBorder="1" applyAlignment="1">
      <alignment horizontal="center" vertical="center" wrapText="1"/>
    </xf>
    <xf numFmtId="0" fontId="74" fillId="38" borderId="26" xfId="0" applyFont="1" applyFill="1" applyBorder="1" applyAlignment="1">
      <alignment horizontal="center" vertical="center" wrapText="1"/>
    </xf>
    <xf numFmtId="0" fontId="74" fillId="38" borderId="0" xfId="0" applyFont="1" applyFill="1" applyBorder="1" applyAlignment="1">
      <alignment horizontal="center" vertical="center" wrapText="1"/>
    </xf>
    <xf numFmtId="0" fontId="74" fillId="38" borderId="15" xfId="0" applyFont="1" applyFill="1" applyBorder="1" applyAlignment="1">
      <alignment horizontal="center" vertical="center" wrapText="1"/>
    </xf>
    <xf numFmtId="0" fontId="74" fillId="38" borderId="28" xfId="0" applyFont="1" applyFill="1" applyBorder="1" applyAlignment="1">
      <alignment horizontal="center" vertical="center" wrapText="1"/>
    </xf>
    <xf numFmtId="0" fontId="74" fillId="38" borderId="22" xfId="0" applyFont="1" applyFill="1" applyBorder="1" applyAlignment="1">
      <alignment horizontal="center" vertical="center" wrapText="1"/>
    </xf>
    <xf numFmtId="0" fontId="74" fillId="38" borderId="24" xfId="0" applyFont="1" applyFill="1" applyBorder="1" applyAlignment="1">
      <alignment horizontal="center" vertical="center" wrapText="1"/>
    </xf>
    <xf numFmtId="16" fontId="10" fillId="38" borderId="25" xfId="0" applyNumberFormat="1" applyFont="1" applyFill="1" applyBorder="1" applyAlignment="1" applyProtection="1">
      <alignment horizontal="center"/>
      <protection locked="0"/>
    </xf>
    <xf numFmtId="0" fontId="10" fillId="38" borderId="29" xfId="0" applyFont="1" applyFill="1" applyBorder="1" applyAlignment="1" applyProtection="1">
      <alignment horizontal="center"/>
      <protection locked="0"/>
    </xf>
    <xf numFmtId="0" fontId="10" fillId="38" borderId="25" xfId="0" applyFont="1" applyFill="1" applyBorder="1" applyAlignment="1" applyProtection="1">
      <alignment horizontal="center"/>
      <protection locked="0"/>
    </xf>
    <xf numFmtId="0" fontId="41" fillId="0" borderId="36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8" fillId="39" borderId="40" xfId="0" applyFont="1" applyFill="1" applyBorder="1" applyAlignment="1">
      <alignment horizontal="center" vertical="center" wrapText="1"/>
    </xf>
    <xf numFmtId="0" fontId="8" fillId="39" borderId="41" xfId="0" applyFont="1" applyFill="1" applyBorder="1" applyAlignment="1">
      <alignment horizontal="center" vertical="center" wrapText="1"/>
    </xf>
    <xf numFmtId="0" fontId="8" fillId="39" borderId="4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61" fillId="35" borderId="28" xfId="0" applyFont="1" applyFill="1" applyBorder="1" applyAlignment="1">
      <alignment horizontal="center" vertical="center"/>
    </xf>
    <xf numFmtId="0" fontId="61" fillId="35" borderId="22" xfId="0" applyFont="1" applyFill="1" applyBorder="1" applyAlignment="1">
      <alignment horizontal="center" vertical="center"/>
    </xf>
    <xf numFmtId="0" fontId="64" fillId="34" borderId="0" xfId="0" applyFont="1" applyFill="1" applyBorder="1" applyAlignment="1">
      <alignment horizontal="center" vertical="center"/>
    </xf>
    <xf numFmtId="0" fontId="61" fillId="35" borderId="51" xfId="0" applyFont="1" applyFill="1" applyBorder="1" applyAlignment="1">
      <alignment horizontal="center" vertical="center"/>
    </xf>
    <xf numFmtId="0" fontId="69" fillId="35" borderId="49" xfId="0" applyFont="1" applyFill="1" applyBorder="1" applyAlignment="1">
      <alignment horizontal="center" vertical="center"/>
    </xf>
    <xf numFmtId="0" fontId="69" fillId="35" borderId="50" xfId="0" applyFont="1" applyFill="1" applyBorder="1" applyAlignment="1">
      <alignment horizontal="center" vertical="center"/>
    </xf>
    <xf numFmtId="0" fontId="69" fillId="34" borderId="48" xfId="0" applyFont="1" applyFill="1" applyBorder="1" applyAlignment="1">
      <alignment horizontal="center" vertical="center"/>
    </xf>
    <xf numFmtId="0" fontId="69" fillId="34" borderId="49" xfId="0" applyFont="1" applyFill="1" applyBorder="1" applyAlignment="1">
      <alignment horizontal="center" vertical="center"/>
    </xf>
    <xf numFmtId="0" fontId="69" fillId="35" borderId="0" xfId="0" applyFont="1" applyFill="1" applyBorder="1" applyAlignment="1">
      <alignment horizontal="center" vertical="center"/>
    </xf>
    <xf numFmtId="0" fontId="69" fillId="35" borderId="48" xfId="0" applyFont="1" applyFill="1" applyBorder="1" applyAlignment="1">
      <alignment horizontal="center" vertical="center"/>
    </xf>
    <xf numFmtId="0" fontId="61" fillId="35" borderId="0" xfId="0" applyFont="1" applyFill="1" applyBorder="1" applyAlignment="1">
      <alignment horizontal="center" vertical="center"/>
    </xf>
    <xf numFmtId="0" fontId="68" fillId="35" borderId="22" xfId="0" applyFont="1" applyFill="1" applyBorder="1" applyAlignment="1">
      <alignment horizontal="center" vertical="center"/>
    </xf>
    <xf numFmtId="0" fontId="66" fillId="0" borderId="25" xfId="0" applyFont="1" applyBorder="1" applyAlignment="1">
      <alignment horizontal="center" vertical="center" wrapText="1"/>
    </xf>
    <xf numFmtId="0" fontId="66" fillId="0" borderId="34" xfId="0" applyFont="1" applyBorder="1" applyAlignment="1">
      <alignment horizontal="center" vertical="center" wrapText="1"/>
    </xf>
    <xf numFmtId="0" fontId="66" fillId="0" borderId="29" xfId="0" applyFont="1" applyBorder="1" applyAlignment="1">
      <alignment horizontal="center" vertical="center" wrapText="1"/>
    </xf>
    <xf numFmtId="0" fontId="75" fillId="0" borderId="25" xfId="0" applyFont="1" applyBorder="1" applyAlignment="1">
      <alignment horizontal="center" vertical="center" wrapText="1"/>
    </xf>
    <xf numFmtId="0" fontId="75" fillId="0" borderId="34" xfId="0" applyFont="1" applyBorder="1" applyAlignment="1">
      <alignment horizontal="center" vertical="center" wrapText="1"/>
    </xf>
    <xf numFmtId="0" fontId="75" fillId="0" borderId="29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3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9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47.emf" /><Relationship Id="rId6" Type="http://schemas.openxmlformats.org/officeDocument/2006/relationships/image" Target="../media/image10.emf" /><Relationship Id="rId7" Type="http://schemas.openxmlformats.org/officeDocument/2006/relationships/image" Target="../media/image8.emf" /><Relationship Id="rId8" Type="http://schemas.openxmlformats.org/officeDocument/2006/relationships/image" Target="../media/image53.emf" /><Relationship Id="rId9" Type="http://schemas.openxmlformats.org/officeDocument/2006/relationships/image" Target="../media/image9.emf" /><Relationship Id="rId10" Type="http://schemas.openxmlformats.org/officeDocument/2006/relationships/image" Target="../media/image6.emf" /><Relationship Id="rId11" Type="http://schemas.openxmlformats.org/officeDocument/2006/relationships/image" Target="../media/image31.emf" /><Relationship Id="rId12" Type="http://schemas.openxmlformats.org/officeDocument/2006/relationships/image" Target="../media/image27.emf" /><Relationship Id="rId13" Type="http://schemas.openxmlformats.org/officeDocument/2006/relationships/image" Target="../media/image13.emf" /><Relationship Id="rId14" Type="http://schemas.openxmlformats.org/officeDocument/2006/relationships/image" Target="../media/image62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3.emf" /><Relationship Id="rId18" Type="http://schemas.openxmlformats.org/officeDocument/2006/relationships/image" Target="../media/image18.emf" /><Relationship Id="rId19" Type="http://schemas.openxmlformats.org/officeDocument/2006/relationships/image" Target="../media/image7.emf" /><Relationship Id="rId20" Type="http://schemas.openxmlformats.org/officeDocument/2006/relationships/image" Target="../media/image48.emf" /><Relationship Id="rId21" Type="http://schemas.openxmlformats.org/officeDocument/2006/relationships/image" Target="../media/image51.emf" /><Relationship Id="rId22" Type="http://schemas.openxmlformats.org/officeDocument/2006/relationships/image" Target="../media/image61.emf" /><Relationship Id="rId23" Type="http://schemas.openxmlformats.org/officeDocument/2006/relationships/image" Target="../media/image35.emf" /><Relationship Id="rId24" Type="http://schemas.openxmlformats.org/officeDocument/2006/relationships/image" Target="../media/image36.emf" /><Relationship Id="rId25" Type="http://schemas.openxmlformats.org/officeDocument/2006/relationships/image" Target="../media/image59.emf" /><Relationship Id="rId26" Type="http://schemas.openxmlformats.org/officeDocument/2006/relationships/image" Target="../media/image28.emf" /><Relationship Id="rId27" Type="http://schemas.openxmlformats.org/officeDocument/2006/relationships/image" Target="../media/image37.emf" /><Relationship Id="rId28" Type="http://schemas.openxmlformats.org/officeDocument/2006/relationships/image" Target="../media/image29.emf" /><Relationship Id="rId29" Type="http://schemas.openxmlformats.org/officeDocument/2006/relationships/image" Target="../media/image30.emf" /><Relationship Id="rId30" Type="http://schemas.openxmlformats.org/officeDocument/2006/relationships/image" Target="../media/image32.emf" /><Relationship Id="rId31" Type="http://schemas.openxmlformats.org/officeDocument/2006/relationships/image" Target="../media/image33.emf" /><Relationship Id="rId32" Type="http://schemas.openxmlformats.org/officeDocument/2006/relationships/image" Target="../media/image50.emf" /><Relationship Id="rId33" Type="http://schemas.openxmlformats.org/officeDocument/2006/relationships/image" Target="../media/image34.emf" /><Relationship Id="rId34" Type="http://schemas.openxmlformats.org/officeDocument/2006/relationships/image" Target="../media/image55.emf" /><Relationship Id="rId35" Type="http://schemas.openxmlformats.org/officeDocument/2006/relationships/image" Target="../media/image26.emf" /><Relationship Id="rId36" Type="http://schemas.openxmlformats.org/officeDocument/2006/relationships/image" Target="../media/image12.emf" /><Relationship Id="rId37" Type="http://schemas.openxmlformats.org/officeDocument/2006/relationships/image" Target="../media/image24.emf" /><Relationship Id="rId38" Type="http://schemas.openxmlformats.org/officeDocument/2006/relationships/image" Target="../media/image40.emf" /><Relationship Id="rId39" Type="http://schemas.openxmlformats.org/officeDocument/2006/relationships/image" Target="../media/image74.emf" /><Relationship Id="rId40" Type="http://schemas.openxmlformats.org/officeDocument/2006/relationships/image" Target="../media/image23.emf" /><Relationship Id="rId41" Type="http://schemas.openxmlformats.org/officeDocument/2006/relationships/image" Target="../media/image42.emf" /><Relationship Id="rId42" Type="http://schemas.openxmlformats.org/officeDocument/2006/relationships/image" Target="../media/image44.emf" /><Relationship Id="rId43" Type="http://schemas.openxmlformats.org/officeDocument/2006/relationships/image" Target="../media/image43.emf" /><Relationship Id="rId44" Type="http://schemas.openxmlformats.org/officeDocument/2006/relationships/image" Target="../media/image45.emf" /><Relationship Id="rId45" Type="http://schemas.openxmlformats.org/officeDocument/2006/relationships/image" Target="../media/image46.emf" /><Relationship Id="rId46" Type="http://schemas.openxmlformats.org/officeDocument/2006/relationships/image" Target="../media/image20.emf" /><Relationship Id="rId47" Type="http://schemas.openxmlformats.org/officeDocument/2006/relationships/image" Target="../media/image1.emf" /><Relationship Id="rId48" Type="http://schemas.openxmlformats.org/officeDocument/2006/relationships/image" Target="../media/image49.emf" /><Relationship Id="rId49" Type="http://schemas.openxmlformats.org/officeDocument/2006/relationships/image" Target="../media/image21.emf" /><Relationship Id="rId50" Type="http://schemas.openxmlformats.org/officeDocument/2006/relationships/image" Target="../media/image22.emf" /><Relationship Id="rId51" Type="http://schemas.openxmlformats.org/officeDocument/2006/relationships/image" Target="../media/image11.emf" /><Relationship Id="rId52" Type="http://schemas.openxmlformats.org/officeDocument/2006/relationships/image" Target="../media/image52.emf" /><Relationship Id="rId53" Type="http://schemas.openxmlformats.org/officeDocument/2006/relationships/image" Target="../media/image14.emf" /><Relationship Id="rId54" Type="http://schemas.openxmlformats.org/officeDocument/2006/relationships/image" Target="../media/image54.emf" /><Relationship Id="rId55" Type="http://schemas.openxmlformats.org/officeDocument/2006/relationships/image" Target="../media/image15.emf" /><Relationship Id="rId56" Type="http://schemas.openxmlformats.org/officeDocument/2006/relationships/image" Target="../media/image58.emf" /><Relationship Id="rId57" Type="http://schemas.openxmlformats.org/officeDocument/2006/relationships/image" Target="../media/image64.emf" /><Relationship Id="rId58" Type="http://schemas.openxmlformats.org/officeDocument/2006/relationships/image" Target="../media/image56.emf" /><Relationship Id="rId59" Type="http://schemas.openxmlformats.org/officeDocument/2006/relationships/image" Target="../media/image38.emf" /><Relationship Id="rId60" Type="http://schemas.openxmlformats.org/officeDocument/2006/relationships/image" Target="../media/image60.emf" /><Relationship Id="rId61" Type="http://schemas.openxmlformats.org/officeDocument/2006/relationships/image" Target="../media/image39.emf" /><Relationship Id="rId62" Type="http://schemas.openxmlformats.org/officeDocument/2006/relationships/image" Target="../media/image25.emf" /><Relationship Id="rId63" Type="http://schemas.openxmlformats.org/officeDocument/2006/relationships/image" Target="../media/image63.emf" /><Relationship Id="rId64" Type="http://schemas.openxmlformats.org/officeDocument/2006/relationships/image" Target="../media/image65.emf" /><Relationship Id="rId65" Type="http://schemas.openxmlformats.org/officeDocument/2006/relationships/image" Target="../media/image66.emf" /><Relationship Id="rId66" Type="http://schemas.openxmlformats.org/officeDocument/2006/relationships/image" Target="../media/image67.emf" /><Relationship Id="rId67" Type="http://schemas.openxmlformats.org/officeDocument/2006/relationships/image" Target="../media/image68.emf" /><Relationship Id="rId68" Type="http://schemas.openxmlformats.org/officeDocument/2006/relationships/image" Target="../media/image69.emf" /><Relationship Id="rId69" Type="http://schemas.openxmlformats.org/officeDocument/2006/relationships/image" Target="../media/image70.emf" /><Relationship Id="rId70" Type="http://schemas.openxmlformats.org/officeDocument/2006/relationships/image" Target="../media/image71.emf" /><Relationship Id="rId71" Type="http://schemas.openxmlformats.org/officeDocument/2006/relationships/image" Target="../media/image72.emf" /><Relationship Id="rId72" Type="http://schemas.openxmlformats.org/officeDocument/2006/relationships/image" Target="../media/image73.emf" /><Relationship Id="rId73" Type="http://schemas.openxmlformats.org/officeDocument/2006/relationships/image" Target="../media/image75.emf" /><Relationship Id="rId74" Type="http://schemas.openxmlformats.org/officeDocument/2006/relationships/image" Target="../media/image78.emf" /><Relationship Id="rId75" Type="http://schemas.openxmlformats.org/officeDocument/2006/relationships/image" Target="../media/image76.emf" /><Relationship Id="rId76" Type="http://schemas.openxmlformats.org/officeDocument/2006/relationships/image" Target="../media/image77.emf" /><Relationship Id="rId77" Type="http://schemas.openxmlformats.org/officeDocument/2006/relationships/image" Target="../media/image41.emf" /><Relationship Id="rId78" Type="http://schemas.openxmlformats.org/officeDocument/2006/relationships/image" Target="../media/image79.emf" /><Relationship Id="rId79" Type="http://schemas.openxmlformats.org/officeDocument/2006/relationships/image" Target="../media/image80.emf" /><Relationship Id="rId80" Type="http://schemas.openxmlformats.org/officeDocument/2006/relationships/image" Target="../media/image5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314325</xdr:colOff>
      <xdr:row>2</xdr:row>
      <xdr:rowOff>171450</xdr:rowOff>
    </xdr:from>
    <xdr:to>
      <xdr:col>19</xdr:col>
      <xdr:colOff>314325</xdr:colOff>
      <xdr:row>4</xdr:row>
      <xdr:rowOff>9525</xdr:rowOff>
    </xdr:to>
    <xdr:sp macro="[0]!Feuil3.Macro1">
      <xdr:nvSpPr>
        <xdr:cNvPr id="1" name="Rectangle 34"/>
        <xdr:cNvSpPr>
          <a:spLocks/>
        </xdr:cNvSpPr>
      </xdr:nvSpPr>
      <xdr:spPr>
        <a:xfrm>
          <a:off x="10639425" y="628650"/>
          <a:ext cx="314325" cy="2190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4</xdr:row>
      <xdr:rowOff>0</xdr:rowOff>
    </xdr:from>
    <xdr:to>
      <xdr:col>20</xdr:col>
      <xdr:colOff>0</xdr:colOff>
      <xdr:row>5</xdr:row>
      <xdr:rowOff>19050</xdr:rowOff>
    </xdr:to>
    <xdr:sp macro="[0]!Feuil3.Macro2">
      <xdr:nvSpPr>
        <xdr:cNvPr id="2" name="Rectangle 34"/>
        <xdr:cNvSpPr>
          <a:spLocks/>
        </xdr:cNvSpPr>
      </xdr:nvSpPr>
      <xdr:spPr>
        <a:xfrm>
          <a:off x="10639425" y="8382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6</xdr:row>
      <xdr:rowOff>0</xdr:rowOff>
    </xdr:from>
    <xdr:to>
      <xdr:col>20</xdr:col>
      <xdr:colOff>0</xdr:colOff>
      <xdr:row>7</xdr:row>
      <xdr:rowOff>19050</xdr:rowOff>
    </xdr:to>
    <xdr:sp macro="[0]!Feuil3.Macro3">
      <xdr:nvSpPr>
        <xdr:cNvPr id="3" name="Rectangle 34"/>
        <xdr:cNvSpPr>
          <a:spLocks/>
        </xdr:cNvSpPr>
      </xdr:nvSpPr>
      <xdr:spPr>
        <a:xfrm>
          <a:off x="10639425" y="12192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7</xdr:row>
      <xdr:rowOff>0</xdr:rowOff>
    </xdr:from>
    <xdr:to>
      <xdr:col>20</xdr:col>
      <xdr:colOff>0</xdr:colOff>
      <xdr:row>8</xdr:row>
      <xdr:rowOff>19050</xdr:rowOff>
    </xdr:to>
    <xdr:sp macro="[0]!Feuil3.Macro4">
      <xdr:nvSpPr>
        <xdr:cNvPr id="4" name="Rectangle 34"/>
        <xdr:cNvSpPr>
          <a:spLocks/>
        </xdr:cNvSpPr>
      </xdr:nvSpPr>
      <xdr:spPr>
        <a:xfrm>
          <a:off x="10639425" y="14097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10</xdr:row>
      <xdr:rowOff>0</xdr:rowOff>
    </xdr:from>
    <xdr:to>
      <xdr:col>20</xdr:col>
      <xdr:colOff>0</xdr:colOff>
      <xdr:row>11</xdr:row>
      <xdr:rowOff>19050</xdr:rowOff>
    </xdr:to>
    <xdr:sp macro="[0]!Feuil3.Macro5">
      <xdr:nvSpPr>
        <xdr:cNvPr id="5" name="Rectangle 34"/>
        <xdr:cNvSpPr>
          <a:spLocks/>
        </xdr:cNvSpPr>
      </xdr:nvSpPr>
      <xdr:spPr>
        <a:xfrm>
          <a:off x="10639425" y="19812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9525</xdr:colOff>
      <xdr:row>11</xdr:row>
      <xdr:rowOff>9525</xdr:rowOff>
    </xdr:from>
    <xdr:to>
      <xdr:col>20</xdr:col>
      <xdr:colOff>9525</xdr:colOff>
      <xdr:row>12</xdr:row>
      <xdr:rowOff>28575</xdr:rowOff>
    </xdr:to>
    <xdr:sp macro="[0]!Feuil3.Macro6">
      <xdr:nvSpPr>
        <xdr:cNvPr id="6" name="Rectangle 34"/>
        <xdr:cNvSpPr>
          <a:spLocks/>
        </xdr:cNvSpPr>
      </xdr:nvSpPr>
      <xdr:spPr>
        <a:xfrm>
          <a:off x="10648950" y="21812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9525</xdr:colOff>
      <xdr:row>13</xdr:row>
      <xdr:rowOff>9525</xdr:rowOff>
    </xdr:from>
    <xdr:to>
      <xdr:col>20</xdr:col>
      <xdr:colOff>9525</xdr:colOff>
      <xdr:row>14</xdr:row>
      <xdr:rowOff>28575</xdr:rowOff>
    </xdr:to>
    <xdr:sp macro="[0]!Feuil3.Macro7">
      <xdr:nvSpPr>
        <xdr:cNvPr id="7" name="Rectangle 34"/>
        <xdr:cNvSpPr>
          <a:spLocks/>
        </xdr:cNvSpPr>
      </xdr:nvSpPr>
      <xdr:spPr>
        <a:xfrm>
          <a:off x="10648950" y="25622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18</xdr:col>
      <xdr:colOff>314325</xdr:colOff>
      <xdr:row>13</xdr:row>
      <xdr:rowOff>171450</xdr:rowOff>
    </xdr:from>
    <xdr:to>
      <xdr:col>19</xdr:col>
      <xdr:colOff>314325</xdr:colOff>
      <xdr:row>15</xdr:row>
      <xdr:rowOff>9525</xdr:rowOff>
    </xdr:to>
    <xdr:sp macro="[0]!Feuil3.Macro8">
      <xdr:nvSpPr>
        <xdr:cNvPr id="8" name="Rectangle 34"/>
        <xdr:cNvSpPr>
          <a:spLocks/>
        </xdr:cNvSpPr>
      </xdr:nvSpPr>
      <xdr:spPr>
        <a:xfrm>
          <a:off x="10639425" y="2724150"/>
          <a:ext cx="314325" cy="2190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18</xdr:row>
      <xdr:rowOff>0</xdr:rowOff>
    </xdr:from>
    <xdr:to>
      <xdr:col>20</xdr:col>
      <xdr:colOff>0</xdr:colOff>
      <xdr:row>19</xdr:row>
      <xdr:rowOff>19050</xdr:rowOff>
    </xdr:to>
    <xdr:sp macro="[0]!Feuil3.Macro9">
      <xdr:nvSpPr>
        <xdr:cNvPr id="9" name="Rectangle 34"/>
        <xdr:cNvSpPr>
          <a:spLocks/>
        </xdr:cNvSpPr>
      </xdr:nvSpPr>
      <xdr:spPr>
        <a:xfrm>
          <a:off x="10639425" y="35052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18</xdr:col>
      <xdr:colOff>314325</xdr:colOff>
      <xdr:row>18</xdr:row>
      <xdr:rowOff>180975</xdr:rowOff>
    </xdr:from>
    <xdr:to>
      <xdr:col>19</xdr:col>
      <xdr:colOff>314325</xdr:colOff>
      <xdr:row>20</xdr:row>
      <xdr:rowOff>19050</xdr:rowOff>
    </xdr:to>
    <xdr:sp macro="[0]!Feuil3.Macro10">
      <xdr:nvSpPr>
        <xdr:cNvPr id="10" name="Rectangle 34"/>
        <xdr:cNvSpPr>
          <a:spLocks/>
        </xdr:cNvSpPr>
      </xdr:nvSpPr>
      <xdr:spPr>
        <a:xfrm>
          <a:off x="10639425" y="3686175"/>
          <a:ext cx="314325" cy="2190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18</xdr:col>
      <xdr:colOff>295275</xdr:colOff>
      <xdr:row>20</xdr:row>
      <xdr:rowOff>171450</xdr:rowOff>
    </xdr:from>
    <xdr:to>
      <xdr:col>19</xdr:col>
      <xdr:colOff>295275</xdr:colOff>
      <xdr:row>21</xdr:row>
      <xdr:rowOff>180975</xdr:rowOff>
    </xdr:to>
    <xdr:sp macro="[0]!Feuil3.Macro11">
      <xdr:nvSpPr>
        <xdr:cNvPr id="11" name="Rectangle 34"/>
        <xdr:cNvSpPr>
          <a:spLocks/>
        </xdr:cNvSpPr>
      </xdr:nvSpPr>
      <xdr:spPr>
        <a:xfrm>
          <a:off x="10620375" y="4057650"/>
          <a:ext cx="314325" cy="2000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9525</xdr:colOff>
      <xdr:row>21</xdr:row>
      <xdr:rowOff>180975</xdr:rowOff>
    </xdr:from>
    <xdr:to>
      <xdr:col>20</xdr:col>
      <xdr:colOff>9525</xdr:colOff>
      <xdr:row>23</xdr:row>
      <xdr:rowOff>19050</xdr:rowOff>
    </xdr:to>
    <xdr:sp macro="[0]!Feuil3.Macro12">
      <xdr:nvSpPr>
        <xdr:cNvPr id="12" name="Rectangle 34"/>
        <xdr:cNvSpPr>
          <a:spLocks/>
        </xdr:cNvSpPr>
      </xdr:nvSpPr>
      <xdr:spPr>
        <a:xfrm>
          <a:off x="10648950" y="4257675"/>
          <a:ext cx="314325" cy="2190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25</xdr:row>
      <xdr:rowOff>0</xdr:rowOff>
    </xdr:from>
    <xdr:to>
      <xdr:col>20</xdr:col>
      <xdr:colOff>0</xdr:colOff>
      <xdr:row>26</xdr:row>
      <xdr:rowOff>19050</xdr:rowOff>
    </xdr:to>
    <xdr:sp macro="[0]!Feuil3.Macro13">
      <xdr:nvSpPr>
        <xdr:cNvPr id="13" name="Rectangle 34"/>
        <xdr:cNvSpPr>
          <a:spLocks/>
        </xdr:cNvSpPr>
      </xdr:nvSpPr>
      <xdr:spPr>
        <a:xfrm>
          <a:off x="10639425" y="48387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9525</xdr:colOff>
      <xdr:row>26</xdr:row>
      <xdr:rowOff>9525</xdr:rowOff>
    </xdr:from>
    <xdr:to>
      <xdr:col>20</xdr:col>
      <xdr:colOff>9525</xdr:colOff>
      <xdr:row>27</xdr:row>
      <xdr:rowOff>28575</xdr:rowOff>
    </xdr:to>
    <xdr:sp macro="[0]!Feuil3.Macro14">
      <xdr:nvSpPr>
        <xdr:cNvPr id="14" name="Rectangle 34"/>
        <xdr:cNvSpPr>
          <a:spLocks/>
        </xdr:cNvSpPr>
      </xdr:nvSpPr>
      <xdr:spPr>
        <a:xfrm>
          <a:off x="10648950" y="50387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9525</xdr:colOff>
      <xdr:row>28</xdr:row>
      <xdr:rowOff>9525</xdr:rowOff>
    </xdr:from>
    <xdr:to>
      <xdr:col>20</xdr:col>
      <xdr:colOff>9525</xdr:colOff>
      <xdr:row>29</xdr:row>
      <xdr:rowOff>28575</xdr:rowOff>
    </xdr:to>
    <xdr:sp macro="[0]!Feuil3.Macro15">
      <xdr:nvSpPr>
        <xdr:cNvPr id="15" name="Rectangle 34"/>
        <xdr:cNvSpPr>
          <a:spLocks/>
        </xdr:cNvSpPr>
      </xdr:nvSpPr>
      <xdr:spPr>
        <a:xfrm>
          <a:off x="10648950" y="54197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9525</xdr:colOff>
      <xdr:row>29</xdr:row>
      <xdr:rowOff>9525</xdr:rowOff>
    </xdr:from>
    <xdr:to>
      <xdr:col>20</xdr:col>
      <xdr:colOff>9525</xdr:colOff>
      <xdr:row>30</xdr:row>
      <xdr:rowOff>28575</xdr:rowOff>
    </xdr:to>
    <xdr:sp macro="[0]!Feuil3.Macro16">
      <xdr:nvSpPr>
        <xdr:cNvPr id="16" name="Rectangle 34"/>
        <xdr:cNvSpPr>
          <a:spLocks/>
        </xdr:cNvSpPr>
      </xdr:nvSpPr>
      <xdr:spPr>
        <a:xfrm>
          <a:off x="10648950" y="56102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22</xdr:col>
      <xdr:colOff>0</xdr:colOff>
      <xdr:row>4</xdr:row>
      <xdr:rowOff>0</xdr:rowOff>
    </xdr:from>
    <xdr:to>
      <xdr:col>23</xdr:col>
      <xdr:colOff>0</xdr:colOff>
      <xdr:row>5</xdr:row>
      <xdr:rowOff>19050</xdr:rowOff>
    </xdr:to>
    <xdr:sp macro="[0]!Feuil3.Macro17">
      <xdr:nvSpPr>
        <xdr:cNvPr id="17" name="Rectangle 34"/>
        <xdr:cNvSpPr>
          <a:spLocks/>
        </xdr:cNvSpPr>
      </xdr:nvSpPr>
      <xdr:spPr>
        <a:xfrm>
          <a:off x="12315825" y="8382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22</xdr:col>
      <xdr:colOff>0</xdr:colOff>
      <xdr:row>6</xdr:row>
      <xdr:rowOff>0</xdr:rowOff>
    </xdr:from>
    <xdr:to>
      <xdr:col>23</xdr:col>
      <xdr:colOff>0</xdr:colOff>
      <xdr:row>7</xdr:row>
      <xdr:rowOff>19050</xdr:rowOff>
    </xdr:to>
    <xdr:sp macro="[0]!Feuil3.Macro18">
      <xdr:nvSpPr>
        <xdr:cNvPr id="18" name="Rectangle 34"/>
        <xdr:cNvSpPr>
          <a:spLocks/>
        </xdr:cNvSpPr>
      </xdr:nvSpPr>
      <xdr:spPr>
        <a:xfrm>
          <a:off x="12315825" y="12192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22</xdr:col>
      <xdr:colOff>0</xdr:colOff>
      <xdr:row>11</xdr:row>
      <xdr:rowOff>0</xdr:rowOff>
    </xdr:from>
    <xdr:to>
      <xdr:col>23</xdr:col>
      <xdr:colOff>0</xdr:colOff>
      <xdr:row>12</xdr:row>
      <xdr:rowOff>19050</xdr:rowOff>
    </xdr:to>
    <xdr:sp macro="[0]!Feuil3.Macro19">
      <xdr:nvSpPr>
        <xdr:cNvPr id="19" name="Rectangle 34"/>
        <xdr:cNvSpPr>
          <a:spLocks/>
        </xdr:cNvSpPr>
      </xdr:nvSpPr>
      <xdr:spPr>
        <a:xfrm>
          <a:off x="12315825" y="21717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22</xdr:col>
      <xdr:colOff>0</xdr:colOff>
      <xdr:row>13</xdr:row>
      <xdr:rowOff>0</xdr:rowOff>
    </xdr:from>
    <xdr:to>
      <xdr:col>23</xdr:col>
      <xdr:colOff>0</xdr:colOff>
      <xdr:row>14</xdr:row>
      <xdr:rowOff>19050</xdr:rowOff>
    </xdr:to>
    <xdr:sp macro="[0]!Feuil3.Macro20">
      <xdr:nvSpPr>
        <xdr:cNvPr id="20" name="Rectangle 34"/>
        <xdr:cNvSpPr>
          <a:spLocks/>
        </xdr:cNvSpPr>
      </xdr:nvSpPr>
      <xdr:spPr>
        <a:xfrm>
          <a:off x="12315825" y="25527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22</xdr:col>
      <xdr:colOff>0</xdr:colOff>
      <xdr:row>19</xdr:row>
      <xdr:rowOff>0</xdr:rowOff>
    </xdr:from>
    <xdr:to>
      <xdr:col>23</xdr:col>
      <xdr:colOff>0</xdr:colOff>
      <xdr:row>20</xdr:row>
      <xdr:rowOff>19050</xdr:rowOff>
    </xdr:to>
    <xdr:sp macro="[0]!Feuil3.Macro21">
      <xdr:nvSpPr>
        <xdr:cNvPr id="21" name="Rectangle 34"/>
        <xdr:cNvSpPr>
          <a:spLocks/>
        </xdr:cNvSpPr>
      </xdr:nvSpPr>
      <xdr:spPr>
        <a:xfrm>
          <a:off x="12315825" y="36957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22</xdr:col>
      <xdr:colOff>0</xdr:colOff>
      <xdr:row>21</xdr:row>
      <xdr:rowOff>0</xdr:rowOff>
    </xdr:from>
    <xdr:to>
      <xdr:col>23</xdr:col>
      <xdr:colOff>0</xdr:colOff>
      <xdr:row>22</xdr:row>
      <xdr:rowOff>19050</xdr:rowOff>
    </xdr:to>
    <xdr:sp macro="[0]!Feuil3.Macro22">
      <xdr:nvSpPr>
        <xdr:cNvPr id="22" name="Rectangle 34"/>
        <xdr:cNvSpPr>
          <a:spLocks/>
        </xdr:cNvSpPr>
      </xdr:nvSpPr>
      <xdr:spPr>
        <a:xfrm>
          <a:off x="12315825" y="40767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22</xdr:col>
      <xdr:colOff>0</xdr:colOff>
      <xdr:row>26</xdr:row>
      <xdr:rowOff>0</xdr:rowOff>
    </xdr:from>
    <xdr:to>
      <xdr:col>23</xdr:col>
      <xdr:colOff>0</xdr:colOff>
      <xdr:row>27</xdr:row>
      <xdr:rowOff>19050</xdr:rowOff>
    </xdr:to>
    <xdr:sp macro="[0]!Feuil3.Macro23">
      <xdr:nvSpPr>
        <xdr:cNvPr id="23" name="Rectangle 34"/>
        <xdr:cNvSpPr>
          <a:spLocks/>
        </xdr:cNvSpPr>
      </xdr:nvSpPr>
      <xdr:spPr>
        <a:xfrm>
          <a:off x="12315825" y="50292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22</xdr:col>
      <xdr:colOff>0</xdr:colOff>
      <xdr:row>28</xdr:row>
      <xdr:rowOff>0</xdr:rowOff>
    </xdr:from>
    <xdr:to>
      <xdr:col>23</xdr:col>
      <xdr:colOff>0</xdr:colOff>
      <xdr:row>29</xdr:row>
      <xdr:rowOff>19050</xdr:rowOff>
    </xdr:to>
    <xdr:sp macro="[0]!Feuil3.Macro24">
      <xdr:nvSpPr>
        <xdr:cNvPr id="24" name="Rectangle 34"/>
        <xdr:cNvSpPr>
          <a:spLocks/>
        </xdr:cNvSpPr>
      </xdr:nvSpPr>
      <xdr:spPr>
        <a:xfrm>
          <a:off x="12315825" y="54102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25</xdr:col>
      <xdr:colOff>0</xdr:colOff>
      <xdr:row>5</xdr:row>
      <xdr:rowOff>0</xdr:rowOff>
    </xdr:from>
    <xdr:to>
      <xdr:col>26</xdr:col>
      <xdr:colOff>0</xdr:colOff>
      <xdr:row>6</xdr:row>
      <xdr:rowOff>19050</xdr:rowOff>
    </xdr:to>
    <xdr:sp macro="[0]!Feuil3.Macro25">
      <xdr:nvSpPr>
        <xdr:cNvPr id="25" name="Rectangle 34"/>
        <xdr:cNvSpPr>
          <a:spLocks/>
        </xdr:cNvSpPr>
      </xdr:nvSpPr>
      <xdr:spPr>
        <a:xfrm>
          <a:off x="13992225" y="10287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25</xdr:col>
      <xdr:colOff>0</xdr:colOff>
      <xdr:row>12</xdr:row>
      <xdr:rowOff>0</xdr:rowOff>
    </xdr:from>
    <xdr:to>
      <xdr:col>26</xdr:col>
      <xdr:colOff>0</xdr:colOff>
      <xdr:row>13</xdr:row>
      <xdr:rowOff>19050</xdr:rowOff>
    </xdr:to>
    <xdr:sp macro="[0]!Feuil3.Macro26">
      <xdr:nvSpPr>
        <xdr:cNvPr id="26" name="Rectangle 34"/>
        <xdr:cNvSpPr>
          <a:spLocks/>
        </xdr:cNvSpPr>
      </xdr:nvSpPr>
      <xdr:spPr>
        <a:xfrm>
          <a:off x="13992225" y="23622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25</xdr:col>
      <xdr:colOff>0</xdr:colOff>
      <xdr:row>20</xdr:row>
      <xdr:rowOff>0</xdr:rowOff>
    </xdr:from>
    <xdr:to>
      <xdr:col>26</xdr:col>
      <xdr:colOff>0</xdr:colOff>
      <xdr:row>21</xdr:row>
      <xdr:rowOff>19050</xdr:rowOff>
    </xdr:to>
    <xdr:sp macro="[0]!Feuil3.Macro27">
      <xdr:nvSpPr>
        <xdr:cNvPr id="27" name="Rectangle 34"/>
        <xdr:cNvSpPr>
          <a:spLocks/>
        </xdr:cNvSpPr>
      </xdr:nvSpPr>
      <xdr:spPr>
        <a:xfrm>
          <a:off x="13992225" y="38862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25</xdr:col>
      <xdr:colOff>0</xdr:colOff>
      <xdr:row>27</xdr:row>
      <xdr:rowOff>0</xdr:rowOff>
    </xdr:from>
    <xdr:to>
      <xdr:col>26</xdr:col>
      <xdr:colOff>0</xdr:colOff>
      <xdr:row>28</xdr:row>
      <xdr:rowOff>19050</xdr:rowOff>
    </xdr:to>
    <xdr:sp macro="[0]!Feuil3.Macro28">
      <xdr:nvSpPr>
        <xdr:cNvPr id="28" name="Rectangle 34"/>
        <xdr:cNvSpPr>
          <a:spLocks/>
        </xdr:cNvSpPr>
      </xdr:nvSpPr>
      <xdr:spPr>
        <a:xfrm>
          <a:off x="13992225" y="52197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28</xdr:col>
      <xdr:colOff>0</xdr:colOff>
      <xdr:row>9</xdr:row>
      <xdr:rowOff>0</xdr:rowOff>
    </xdr:from>
    <xdr:to>
      <xdr:col>29</xdr:col>
      <xdr:colOff>0</xdr:colOff>
      <xdr:row>10</xdr:row>
      <xdr:rowOff>19050</xdr:rowOff>
    </xdr:to>
    <xdr:sp macro="[0]!Feuil3.Macro29">
      <xdr:nvSpPr>
        <xdr:cNvPr id="29" name="Rectangle 34"/>
        <xdr:cNvSpPr>
          <a:spLocks/>
        </xdr:cNvSpPr>
      </xdr:nvSpPr>
      <xdr:spPr>
        <a:xfrm>
          <a:off x="15668625" y="17907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28</xdr:col>
      <xdr:colOff>0</xdr:colOff>
      <xdr:row>23</xdr:row>
      <xdr:rowOff>0</xdr:rowOff>
    </xdr:from>
    <xdr:to>
      <xdr:col>29</xdr:col>
      <xdr:colOff>0</xdr:colOff>
      <xdr:row>24</xdr:row>
      <xdr:rowOff>19050</xdr:rowOff>
    </xdr:to>
    <xdr:sp macro="[0]!Feuil3.Macro30">
      <xdr:nvSpPr>
        <xdr:cNvPr id="30" name="Rectangle 34"/>
        <xdr:cNvSpPr>
          <a:spLocks/>
        </xdr:cNvSpPr>
      </xdr:nvSpPr>
      <xdr:spPr>
        <a:xfrm>
          <a:off x="15668625" y="44577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4</xdr:row>
      <xdr:rowOff>0</xdr:rowOff>
    </xdr:from>
    <xdr:to>
      <xdr:col>13</xdr:col>
      <xdr:colOff>0</xdr:colOff>
      <xdr:row>5</xdr:row>
      <xdr:rowOff>19050</xdr:rowOff>
    </xdr:to>
    <xdr:sp macro="[0]!Feuil3.Macro31">
      <xdr:nvSpPr>
        <xdr:cNvPr id="31" name="Rectangle 34"/>
        <xdr:cNvSpPr>
          <a:spLocks/>
        </xdr:cNvSpPr>
      </xdr:nvSpPr>
      <xdr:spPr>
        <a:xfrm>
          <a:off x="6705600" y="8382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6</xdr:row>
      <xdr:rowOff>0</xdr:rowOff>
    </xdr:from>
    <xdr:to>
      <xdr:col>13</xdr:col>
      <xdr:colOff>0</xdr:colOff>
      <xdr:row>7</xdr:row>
      <xdr:rowOff>19050</xdr:rowOff>
    </xdr:to>
    <xdr:sp macro="[0]!Feuil3.Macro32">
      <xdr:nvSpPr>
        <xdr:cNvPr id="32" name="Rectangle 34"/>
        <xdr:cNvSpPr>
          <a:spLocks/>
        </xdr:cNvSpPr>
      </xdr:nvSpPr>
      <xdr:spPr>
        <a:xfrm>
          <a:off x="6705600" y="12192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11</xdr:row>
      <xdr:rowOff>0</xdr:rowOff>
    </xdr:from>
    <xdr:to>
      <xdr:col>13</xdr:col>
      <xdr:colOff>0</xdr:colOff>
      <xdr:row>12</xdr:row>
      <xdr:rowOff>19050</xdr:rowOff>
    </xdr:to>
    <xdr:sp macro="[0]!Feuil3.Macro33">
      <xdr:nvSpPr>
        <xdr:cNvPr id="33" name="Rectangle 34"/>
        <xdr:cNvSpPr>
          <a:spLocks/>
        </xdr:cNvSpPr>
      </xdr:nvSpPr>
      <xdr:spPr>
        <a:xfrm>
          <a:off x="6705600" y="21717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13</xdr:row>
      <xdr:rowOff>0</xdr:rowOff>
    </xdr:from>
    <xdr:to>
      <xdr:col>13</xdr:col>
      <xdr:colOff>0</xdr:colOff>
      <xdr:row>14</xdr:row>
      <xdr:rowOff>19050</xdr:rowOff>
    </xdr:to>
    <xdr:sp macro="[0]!Feuil3.Macro34">
      <xdr:nvSpPr>
        <xdr:cNvPr id="34" name="Rectangle 34"/>
        <xdr:cNvSpPr>
          <a:spLocks/>
        </xdr:cNvSpPr>
      </xdr:nvSpPr>
      <xdr:spPr>
        <a:xfrm>
          <a:off x="6705600" y="25527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20</xdr:row>
      <xdr:rowOff>19050</xdr:rowOff>
    </xdr:to>
    <xdr:sp macro="[0]!Feuil3.Macro35">
      <xdr:nvSpPr>
        <xdr:cNvPr id="35" name="Rectangle 34"/>
        <xdr:cNvSpPr>
          <a:spLocks/>
        </xdr:cNvSpPr>
      </xdr:nvSpPr>
      <xdr:spPr>
        <a:xfrm>
          <a:off x="6705600" y="36957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21</xdr:row>
      <xdr:rowOff>0</xdr:rowOff>
    </xdr:from>
    <xdr:to>
      <xdr:col>13</xdr:col>
      <xdr:colOff>0</xdr:colOff>
      <xdr:row>22</xdr:row>
      <xdr:rowOff>19050</xdr:rowOff>
    </xdr:to>
    <xdr:sp macro="[0]!Feuil3.Macro36">
      <xdr:nvSpPr>
        <xdr:cNvPr id="36" name="Rectangle 34"/>
        <xdr:cNvSpPr>
          <a:spLocks/>
        </xdr:cNvSpPr>
      </xdr:nvSpPr>
      <xdr:spPr>
        <a:xfrm>
          <a:off x="6705600" y="40767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26</xdr:row>
      <xdr:rowOff>0</xdr:rowOff>
    </xdr:from>
    <xdr:to>
      <xdr:col>13</xdr:col>
      <xdr:colOff>0</xdr:colOff>
      <xdr:row>27</xdr:row>
      <xdr:rowOff>19050</xdr:rowOff>
    </xdr:to>
    <xdr:sp macro="[0]!Feuil3.Macro37">
      <xdr:nvSpPr>
        <xdr:cNvPr id="37" name="Rectangle 34"/>
        <xdr:cNvSpPr>
          <a:spLocks/>
        </xdr:cNvSpPr>
      </xdr:nvSpPr>
      <xdr:spPr>
        <a:xfrm>
          <a:off x="6705600" y="50292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28</xdr:row>
      <xdr:rowOff>0</xdr:rowOff>
    </xdr:from>
    <xdr:to>
      <xdr:col>13</xdr:col>
      <xdr:colOff>0</xdr:colOff>
      <xdr:row>29</xdr:row>
      <xdr:rowOff>19050</xdr:rowOff>
    </xdr:to>
    <xdr:sp macro="[0]!Feuil3.Macro38">
      <xdr:nvSpPr>
        <xdr:cNvPr id="38" name="Rectangle 34"/>
        <xdr:cNvSpPr>
          <a:spLocks/>
        </xdr:cNvSpPr>
      </xdr:nvSpPr>
      <xdr:spPr>
        <a:xfrm>
          <a:off x="6705600" y="54102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18</xdr:col>
      <xdr:colOff>314325</xdr:colOff>
      <xdr:row>70</xdr:row>
      <xdr:rowOff>171450</xdr:rowOff>
    </xdr:from>
    <xdr:to>
      <xdr:col>19</xdr:col>
      <xdr:colOff>314325</xdr:colOff>
      <xdr:row>71</xdr:row>
      <xdr:rowOff>180975</xdr:rowOff>
    </xdr:to>
    <xdr:sp macro="[0]!Feuil3.Macro39">
      <xdr:nvSpPr>
        <xdr:cNvPr id="39" name="Rectangle 34"/>
        <xdr:cNvSpPr>
          <a:spLocks/>
        </xdr:cNvSpPr>
      </xdr:nvSpPr>
      <xdr:spPr>
        <a:xfrm>
          <a:off x="10639425" y="13649325"/>
          <a:ext cx="314325" cy="2000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6</xdr:row>
      <xdr:rowOff>19050</xdr:rowOff>
    </xdr:to>
    <xdr:sp macro="[0]!Feuil3.Macro40">
      <xdr:nvSpPr>
        <xdr:cNvPr id="40" name="Rectangle 34"/>
        <xdr:cNvSpPr>
          <a:spLocks/>
        </xdr:cNvSpPr>
      </xdr:nvSpPr>
      <xdr:spPr>
        <a:xfrm>
          <a:off x="5029200" y="10287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74</xdr:row>
      <xdr:rowOff>9525</xdr:rowOff>
    </xdr:from>
    <xdr:to>
      <xdr:col>20</xdr:col>
      <xdr:colOff>0</xdr:colOff>
      <xdr:row>75</xdr:row>
      <xdr:rowOff>28575</xdr:rowOff>
    </xdr:to>
    <xdr:sp macro="[0]!Feuil3.Macro99">
      <xdr:nvSpPr>
        <xdr:cNvPr id="41" name="Rectangle 34"/>
        <xdr:cNvSpPr>
          <a:spLocks/>
        </xdr:cNvSpPr>
      </xdr:nvSpPr>
      <xdr:spPr>
        <a:xfrm>
          <a:off x="10639425" y="142494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9</xdr:col>
      <xdr:colOff>0</xdr:colOff>
      <xdr:row>12</xdr:row>
      <xdr:rowOff>0</xdr:rowOff>
    </xdr:from>
    <xdr:to>
      <xdr:col>10</xdr:col>
      <xdr:colOff>0</xdr:colOff>
      <xdr:row>13</xdr:row>
      <xdr:rowOff>19050</xdr:rowOff>
    </xdr:to>
    <xdr:sp macro="[0]!Feuil3.Macro42">
      <xdr:nvSpPr>
        <xdr:cNvPr id="42" name="Rectangle 34"/>
        <xdr:cNvSpPr>
          <a:spLocks/>
        </xdr:cNvSpPr>
      </xdr:nvSpPr>
      <xdr:spPr>
        <a:xfrm>
          <a:off x="5029200" y="23622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9</xdr:col>
      <xdr:colOff>0</xdr:colOff>
      <xdr:row>20</xdr:row>
      <xdr:rowOff>0</xdr:rowOff>
    </xdr:from>
    <xdr:to>
      <xdr:col>10</xdr:col>
      <xdr:colOff>0</xdr:colOff>
      <xdr:row>21</xdr:row>
      <xdr:rowOff>19050</xdr:rowOff>
    </xdr:to>
    <xdr:sp macro="[0]!Feuil3.Macro44">
      <xdr:nvSpPr>
        <xdr:cNvPr id="43" name="Rectangle 34"/>
        <xdr:cNvSpPr>
          <a:spLocks/>
        </xdr:cNvSpPr>
      </xdr:nvSpPr>
      <xdr:spPr>
        <a:xfrm>
          <a:off x="5029200" y="38862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67</xdr:row>
      <xdr:rowOff>171450</xdr:rowOff>
    </xdr:from>
    <xdr:to>
      <xdr:col>20</xdr:col>
      <xdr:colOff>0</xdr:colOff>
      <xdr:row>69</xdr:row>
      <xdr:rowOff>19050</xdr:rowOff>
    </xdr:to>
    <xdr:sp macro="[0]!Feuil3.Macro45">
      <xdr:nvSpPr>
        <xdr:cNvPr id="44" name="Rectangle 34"/>
        <xdr:cNvSpPr>
          <a:spLocks/>
        </xdr:cNvSpPr>
      </xdr:nvSpPr>
      <xdr:spPr>
        <a:xfrm>
          <a:off x="10639425" y="13077825"/>
          <a:ext cx="314325" cy="2286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9</xdr:col>
      <xdr:colOff>0</xdr:colOff>
      <xdr:row>27</xdr:row>
      <xdr:rowOff>0</xdr:rowOff>
    </xdr:from>
    <xdr:to>
      <xdr:col>10</xdr:col>
      <xdr:colOff>0</xdr:colOff>
      <xdr:row>28</xdr:row>
      <xdr:rowOff>19050</xdr:rowOff>
    </xdr:to>
    <xdr:sp macro="[0]!Feuil3.Macro46">
      <xdr:nvSpPr>
        <xdr:cNvPr id="45" name="Rectangle 34"/>
        <xdr:cNvSpPr>
          <a:spLocks/>
        </xdr:cNvSpPr>
      </xdr:nvSpPr>
      <xdr:spPr>
        <a:xfrm>
          <a:off x="5029200" y="52197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9525</xdr:colOff>
      <xdr:row>66</xdr:row>
      <xdr:rowOff>171450</xdr:rowOff>
    </xdr:from>
    <xdr:to>
      <xdr:col>20</xdr:col>
      <xdr:colOff>9525</xdr:colOff>
      <xdr:row>67</xdr:row>
      <xdr:rowOff>180975</xdr:rowOff>
    </xdr:to>
    <xdr:sp macro="[0]!Feuil3.Macro50">
      <xdr:nvSpPr>
        <xdr:cNvPr id="46" name="Rectangle 34"/>
        <xdr:cNvSpPr>
          <a:spLocks/>
        </xdr:cNvSpPr>
      </xdr:nvSpPr>
      <xdr:spPr>
        <a:xfrm>
          <a:off x="10648950" y="12887325"/>
          <a:ext cx="314325" cy="2000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9525</xdr:colOff>
      <xdr:row>65</xdr:row>
      <xdr:rowOff>9525</xdr:rowOff>
    </xdr:from>
    <xdr:to>
      <xdr:col>20</xdr:col>
      <xdr:colOff>9525</xdr:colOff>
      <xdr:row>66</xdr:row>
      <xdr:rowOff>28575</xdr:rowOff>
    </xdr:to>
    <xdr:sp macro="[0]!Feuil3.Macro49">
      <xdr:nvSpPr>
        <xdr:cNvPr id="47" name="Rectangle 34"/>
        <xdr:cNvSpPr>
          <a:spLocks/>
        </xdr:cNvSpPr>
      </xdr:nvSpPr>
      <xdr:spPr>
        <a:xfrm>
          <a:off x="10648950" y="125349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5</xdr:col>
      <xdr:colOff>1047750</xdr:colOff>
      <xdr:row>23</xdr:row>
      <xdr:rowOff>0</xdr:rowOff>
    </xdr:from>
    <xdr:to>
      <xdr:col>6</xdr:col>
      <xdr:colOff>314325</xdr:colOff>
      <xdr:row>24</xdr:row>
      <xdr:rowOff>19050</xdr:rowOff>
    </xdr:to>
    <xdr:sp macro="[0]!Feuil3.Macro48">
      <xdr:nvSpPr>
        <xdr:cNvPr id="48" name="Rectangle 34"/>
        <xdr:cNvSpPr>
          <a:spLocks/>
        </xdr:cNvSpPr>
      </xdr:nvSpPr>
      <xdr:spPr>
        <a:xfrm>
          <a:off x="3352800" y="44577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79</xdr:row>
      <xdr:rowOff>9525</xdr:rowOff>
    </xdr:from>
    <xdr:to>
      <xdr:col>20</xdr:col>
      <xdr:colOff>0</xdr:colOff>
      <xdr:row>80</xdr:row>
      <xdr:rowOff>28575</xdr:rowOff>
    </xdr:to>
    <xdr:sp macro="[0]!Feuil3.Macro51">
      <xdr:nvSpPr>
        <xdr:cNvPr id="49" name="Rectangle 34"/>
        <xdr:cNvSpPr>
          <a:spLocks/>
        </xdr:cNvSpPr>
      </xdr:nvSpPr>
      <xdr:spPr>
        <a:xfrm>
          <a:off x="10639425" y="152019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80</xdr:row>
      <xdr:rowOff>9525</xdr:rowOff>
    </xdr:from>
    <xdr:to>
      <xdr:col>20</xdr:col>
      <xdr:colOff>0</xdr:colOff>
      <xdr:row>81</xdr:row>
      <xdr:rowOff>28575</xdr:rowOff>
    </xdr:to>
    <xdr:sp macro="[0]!Feuil3.Macro52">
      <xdr:nvSpPr>
        <xdr:cNvPr id="50" name="Rectangle 34"/>
        <xdr:cNvSpPr>
          <a:spLocks/>
        </xdr:cNvSpPr>
      </xdr:nvSpPr>
      <xdr:spPr>
        <a:xfrm>
          <a:off x="10639425" y="153924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22</xdr:col>
      <xdr:colOff>9525</xdr:colOff>
      <xdr:row>67</xdr:row>
      <xdr:rowOff>19050</xdr:rowOff>
    </xdr:from>
    <xdr:to>
      <xdr:col>23</xdr:col>
      <xdr:colOff>9525</xdr:colOff>
      <xdr:row>68</xdr:row>
      <xdr:rowOff>38100</xdr:rowOff>
    </xdr:to>
    <xdr:sp macro="[0]!Feuil3.Macro53">
      <xdr:nvSpPr>
        <xdr:cNvPr id="51" name="Rectangle 34"/>
        <xdr:cNvSpPr>
          <a:spLocks/>
        </xdr:cNvSpPr>
      </xdr:nvSpPr>
      <xdr:spPr>
        <a:xfrm>
          <a:off x="12325350" y="129254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22</xdr:col>
      <xdr:colOff>0</xdr:colOff>
      <xdr:row>76</xdr:row>
      <xdr:rowOff>171450</xdr:rowOff>
    </xdr:from>
    <xdr:to>
      <xdr:col>23</xdr:col>
      <xdr:colOff>0</xdr:colOff>
      <xdr:row>77</xdr:row>
      <xdr:rowOff>180975</xdr:rowOff>
    </xdr:to>
    <xdr:sp macro="[0]!Feuil3.Macro86">
      <xdr:nvSpPr>
        <xdr:cNvPr id="52" name="Rectangle 34"/>
        <xdr:cNvSpPr>
          <a:spLocks/>
        </xdr:cNvSpPr>
      </xdr:nvSpPr>
      <xdr:spPr>
        <a:xfrm>
          <a:off x="12315825" y="14792325"/>
          <a:ext cx="314325" cy="2000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3</xdr:col>
      <xdr:colOff>19050</xdr:colOff>
      <xdr:row>15</xdr:row>
      <xdr:rowOff>9525</xdr:rowOff>
    </xdr:from>
    <xdr:to>
      <xdr:col>4</xdr:col>
      <xdr:colOff>19050</xdr:colOff>
      <xdr:row>16</xdr:row>
      <xdr:rowOff>28575</xdr:rowOff>
    </xdr:to>
    <xdr:sp macro="[0]!Feuil3.Macro55">
      <xdr:nvSpPr>
        <xdr:cNvPr id="53" name="Rectangle 34"/>
        <xdr:cNvSpPr>
          <a:spLocks/>
        </xdr:cNvSpPr>
      </xdr:nvSpPr>
      <xdr:spPr>
        <a:xfrm>
          <a:off x="1695450" y="29432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28</xdr:col>
      <xdr:colOff>0</xdr:colOff>
      <xdr:row>73</xdr:row>
      <xdr:rowOff>180975</xdr:rowOff>
    </xdr:from>
    <xdr:to>
      <xdr:col>29</xdr:col>
      <xdr:colOff>0</xdr:colOff>
      <xdr:row>75</xdr:row>
      <xdr:rowOff>19050</xdr:rowOff>
    </xdr:to>
    <xdr:sp macro="[0]!Feuil3.Macro90">
      <xdr:nvSpPr>
        <xdr:cNvPr id="54" name="Rectangle 34"/>
        <xdr:cNvSpPr>
          <a:spLocks/>
        </xdr:cNvSpPr>
      </xdr:nvSpPr>
      <xdr:spPr>
        <a:xfrm>
          <a:off x="15668625" y="14230350"/>
          <a:ext cx="314325" cy="2190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18</xdr:col>
      <xdr:colOff>314325</xdr:colOff>
      <xdr:row>34</xdr:row>
      <xdr:rowOff>171450</xdr:rowOff>
    </xdr:from>
    <xdr:to>
      <xdr:col>19</xdr:col>
      <xdr:colOff>314325</xdr:colOff>
      <xdr:row>36</xdr:row>
      <xdr:rowOff>9525</xdr:rowOff>
    </xdr:to>
    <xdr:sp macro="[0]!Macro102">
      <xdr:nvSpPr>
        <xdr:cNvPr id="55" name="Rectangle 34"/>
        <xdr:cNvSpPr>
          <a:spLocks/>
        </xdr:cNvSpPr>
      </xdr:nvSpPr>
      <xdr:spPr>
        <a:xfrm>
          <a:off x="10639425" y="6772275"/>
          <a:ext cx="314325" cy="2190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36</xdr:row>
      <xdr:rowOff>0</xdr:rowOff>
    </xdr:from>
    <xdr:to>
      <xdr:col>20</xdr:col>
      <xdr:colOff>0</xdr:colOff>
      <xdr:row>37</xdr:row>
      <xdr:rowOff>19050</xdr:rowOff>
    </xdr:to>
    <xdr:sp macro="[0]!Macro103">
      <xdr:nvSpPr>
        <xdr:cNvPr id="56" name="Rectangle 34"/>
        <xdr:cNvSpPr>
          <a:spLocks/>
        </xdr:cNvSpPr>
      </xdr:nvSpPr>
      <xdr:spPr>
        <a:xfrm>
          <a:off x="10639425" y="69818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38</xdr:row>
      <xdr:rowOff>0</xdr:rowOff>
    </xdr:from>
    <xdr:to>
      <xdr:col>20</xdr:col>
      <xdr:colOff>0</xdr:colOff>
      <xdr:row>39</xdr:row>
      <xdr:rowOff>19050</xdr:rowOff>
    </xdr:to>
    <xdr:sp macro="[0]!Macro104">
      <xdr:nvSpPr>
        <xdr:cNvPr id="57" name="Rectangle 34"/>
        <xdr:cNvSpPr>
          <a:spLocks/>
        </xdr:cNvSpPr>
      </xdr:nvSpPr>
      <xdr:spPr>
        <a:xfrm>
          <a:off x="10639425" y="73628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39</xdr:row>
      <xdr:rowOff>0</xdr:rowOff>
    </xdr:from>
    <xdr:to>
      <xdr:col>20</xdr:col>
      <xdr:colOff>0</xdr:colOff>
      <xdr:row>40</xdr:row>
      <xdr:rowOff>19050</xdr:rowOff>
    </xdr:to>
    <xdr:sp macro="[0]!Macro105">
      <xdr:nvSpPr>
        <xdr:cNvPr id="58" name="Rectangle 34"/>
        <xdr:cNvSpPr>
          <a:spLocks/>
        </xdr:cNvSpPr>
      </xdr:nvSpPr>
      <xdr:spPr>
        <a:xfrm>
          <a:off x="10639425" y="75533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42</xdr:row>
      <xdr:rowOff>0</xdr:rowOff>
    </xdr:from>
    <xdr:to>
      <xdr:col>20</xdr:col>
      <xdr:colOff>0</xdr:colOff>
      <xdr:row>43</xdr:row>
      <xdr:rowOff>19050</xdr:rowOff>
    </xdr:to>
    <xdr:sp macro="[0]!Macro106">
      <xdr:nvSpPr>
        <xdr:cNvPr id="59" name="Rectangle 34"/>
        <xdr:cNvSpPr>
          <a:spLocks/>
        </xdr:cNvSpPr>
      </xdr:nvSpPr>
      <xdr:spPr>
        <a:xfrm>
          <a:off x="10639425" y="81248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9525</xdr:colOff>
      <xdr:row>43</xdr:row>
      <xdr:rowOff>9525</xdr:rowOff>
    </xdr:from>
    <xdr:to>
      <xdr:col>20</xdr:col>
      <xdr:colOff>9525</xdr:colOff>
      <xdr:row>44</xdr:row>
      <xdr:rowOff>28575</xdr:rowOff>
    </xdr:to>
    <xdr:sp macro="[0]!Feuil3.Macro6">
      <xdr:nvSpPr>
        <xdr:cNvPr id="60" name="Rectangle 34"/>
        <xdr:cNvSpPr>
          <a:spLocks/>
        </xdr:cNvSpPr>
      </xdr:nvSpPr>
      <xdr:spPr>
        <a:xfrm>
          <a:off x="10648950" y="832485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18</xdr:col>
      <xdr:colOff>295275</xdr:colOff>
      <xdr:row>44</xdr:row>
      <xdr:rowOff>171450</xdr:rowOff>
    </xdr:from>
    <xdr:to>
      <xdr:col>19</xdr:col>
      <xdr:colOff>295275</xdr:colOff>
      <xdr:row>46</xdr:row>
      <xdr:rowOff>9525</xdr:rowOff>
    </xdr:to>
    <xdr:sp macro="[0]!Feuil3.Macro7">
      <xdr:nvSpPr>
        <xdr:cNvPr id="61" name="Rectangle 34"/>
        <xdr:cNvSpPr>
          <a:spLocks/>
        </xdr:cNvSpPr>
      </xdr:nvSpPr>
      <xdr:spPr>
        <a:xfrm>
          <a:off x="10620375" y="8677275"/>
          <a:ext cx="314325" cy="2190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9525</xdr:colOff>
      <xdr:row>46</xdr:row>
      <xdr:rowOff>9525</xdr:rowOff>
    </xdr:from>
    <xdr:to>
      <xdr:col>20</xdr:col>
      <xdr:colOff>9525</xdr:colOff>
      <xdr:row>47</xdr:row>
      <xdr:rowOff>28575</xdr:rowOff>
    </xdr:to>
    <xdr:sp macro="[0]!Macro109">
      <xdr:nvSpPr>
        <xdr:cNvPr id="62" name="Rectangle 34"/>
        <xdr:cNvSpPr>
          <a:spLocks/>
        </xdr:cNvSpPr>
      </xdr:nvSpPr>
      <xdr:spPr>
        <a:xfrm>
          <a:off x="10648950" y="889635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50</xdr:row>
      <xdr:rowOff>0</xdr:rowOff>
    </xdr:from>
    <xdr:to>
      <xdr:col>20</xdr:col>
      <xdr:colOff>0</xdr:colOff>
      <xdr:row>51</xdr:row>
      <xdr:rowOff>19050</xdr:rowOff>
    </xdr:to>
    <xdr:sp macro="[0]!Macro110">
      <xdr:nvSpPr>
        <xdr:cNvPr id="63" name="Rectangle 34"/>
        <xdr:cNvSpPr>
          <a:spLocks/>
        </xdr:cNvSpPr>
      </xdr:nvSpPr>
      <xdr:spPr>
        <a:xfrm>
          <a:off x="10639425" y="96488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9525</xdr:colOff>
      <xdr:row>51</xdr:row>
      <xdr:rowOff>9525</xdr:rowOff>
    </xdr:from>
    <xdr:to>
      <xdr:col>20</xdr:col>
      <xdr:colOff>9525</xdr:colOff>
      <xdr:row>52</xdr:row>
      <xdr:rowOff>28575</xdr:rowOff>
    </xdr:to>
    <xdr:sp macro="[0]!Macro111">
      <xdr:nvSpPr>
        <xdr:cNvPr id="64" name="Rectangle 34"/>
        <xdr:cNvSpPr>
          <a:spLocks/>
        </xdr:cNvSpPr>
      </xdr:nvSpPr>
      <xdr:spPr>
        <a:xfrm>
          <a:off x="10648950" y="984885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9525</xdr:colOff>
      <xdr:row>53</xdr:row>
      <xdr:rowOff>9525</xdr:rowOff>
    </xdr:from>
    <xdr:to>
      <xdr:col>20</xdr:col>
      <xdr:colOff>9525</xdr:colOff>
      <xdr:row>54</xdr:row>
      <xdr:rowOff>28575</xdr:rowOff>
    </xdr:to>
    <xdr:sp macro="[0]!Macro112">
      <xdr:nvSpPr>
        <xdr:cNvPr id="65" name="Rectangle 34"/>
        <xdr:cNvSpPr>
          <a:spLocks/>
        </xdr:cNvSpPr>
      </xdr:nvSpPr>
      <xdr:spPr>
        <a:xfrm>
          <a:off x="10648950" y="1022985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9525</xdr:colOff>
      <xdr:row>54</xdr:row>
      <xdr:rowOff>9525</xdr:rowOff>
    </xdr:from>
    <xdr:to>
      <xdr:col>20</xdr:col>
      <xdr:colOff>9525</xdr:colOff>
      <xdr:row>55</xdr:row>
      <xdr:rowOff>28575</xdr:rowOff>
    </xdr:to>
    <xdr:sp macro="[0]!Feuil3.Macro12">
      <xdr:nvSpPr>
        <xdr:cNvPr id="66" name="Rectangle 34"/>
        <xdr:cNvSpPr>
          <a:spLocks/>
        </xdr:cNvSpPr>
      </xdr:nvSpPr>
      <xdr:spPr>
        <a:xfrm>
          <a:off x="10648950" y="1042035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57</xdr:row>
      <xdr:rowOff>0</xdr:rowOff>
    </xdr:from>
    <xdr:to>
      <xdr:col>20</xdr:col>
      <xdr:colOff>0</xdr:colOff>
      <xdr:row>58</xdr:row>
      <xdr:rowOff>19050</xdr:rowOff>
    </xdr:to>
    <xdr:sp macro="[0]!Macro114">
      <xdr:nvSpPr>
        <xdr:cNvPr id="67" name="Rectangle 34"/>
        <xdr:cNvSpPr>
          <a:spLocks/>
        </xdr:cNvSpPr>
      </xdr:nvSpPr>
      <xdr:spPr>
        <a:xfrm>
          <a:off x="10639425" y="109823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9525</xdr:colOff>
      <xdr:row>58</xdr:row>
      <xdr:rowOff>9525</xdr:rowOff>
    </xdr:from>
    <xdr:to>
      <xdr:col>20</xdr:col>
      <xdr:colOff>9525</xdr:colOff>
      <xdr:row>59</xdr:row>
      <xdr:rowOff>28575</xdr:rowOff>
    </xdr:to>
    <xdr:sp macro="[0]!Feuil3.Macro14">
      <xdr:nvSpPr>
        <xdr:cNvPr id="68" name="Rectangle 34"/>
        <xdr:cNvSpPr>
          <a:spLocks/>
        </xdr:cNvSpPr>
      </xdr:nvSpPr>
      <xdr:spPr>
        <a:xfrm>
          <a:off x="10648950" y="1118235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19050</xdr:colOff>
      <xdr:row>59</xdr:row>
      <xdr:rowOff>171450</xdr:rowOff>
    </xdr:from>
    <xdr:to>
      <xdr:col>20</xdr:col>
      <xdr:colOff>19050</xdr:colOff>
      <xdr:row>61</xdr:row>
      <xdr:rowOff>19050</xdr:rowOff>
    </xdr:to>
    <xdr:sp macro="[0]!Feuil3.Macro15">
      <xdr:nvSpPr>
        <xdr:cNvPr id="69" name="Rectangle 34"/>
        <xdr:cNvSpPr>
          <a:spLocks/>
        </xdr:cNvSpPr>
      </xdr:nvSpPr>
      <xdr:spPr>
        <a:xfrm>
          <a:off x="10658475" y="11534775"/>
          <a:ext cx="314325" cy="2286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9525</xdr:colOff>
      <xdr:row>61</xdr:row>
      <xdr:rowOff>9525</xdr:rowOff>
    </xdr:from>
    <xdr:to>
      <xdr:col>20</xdr:col>
      <xdr:colOff>9525</xdr:colOff>
      <xdr:row>62</xdr:row>
      <xdr:rowOff>28575</xdr:rowOff>
    </xdr:to>
    <xdr:sp macro="[0]!Macro117">
      <xdr:nvSpPr>
        <xdr:cNvPr id="70" name="Rectangle 34"/>
        <xdr:cNvSpPr>
          <a:spLocks/>
        </xdr:cNvSpPr>
      </xdr:nvSpPr>
      <xdr:spPr>
        <a:xfrm>
          <a:off x="10648950" y="1175385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22</xdr:col>
      <xdr:colOff>0</xdr:colOff>
      <xdr:row>36</xdr:row>
      <xdr:rowOff>0</xdr:rowOff>
    </xdr:from>
    <xdr:to>
      <xdr:col>23</xdr:col>
      <xdr:colOff>0</xdr:colOff>
      <xdr:row>37</xdr:row>
      <xdr:rowOff>19050</xdr:rowOff>
    </xdr:to>
    <xdr:sp macro="[0]!Macro118">
      <xdr:nvSpPr>
        <xdr:cNvPr id="71" name="Rectangle 34"/>
        <xdr:cNvSpPr>
          <a:spLocks/>
        </xdr:cNvSpPr>
      </xdr:nvSpPr>
      <xdr:spPr>
        <a:xfrm>
          <a:off x="12315825" y="69818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22</xdr:col>
      <xdr:colOff>0</xdr:colOff>
      <xdr:row>38</xdr:row>
      <xdr:rowOff>0</xdr:rowOff>
    </xdr:from>
    <xdr:to>
      <xdr:col>23</xdr:col>
      <xdr:colOff>0</xdr:colOff>
      <xdr:row>39</xdr:row>
      <xdr:rowOff>19050</xdr:rowOff>
    </xdr:to>
    <xdr:sp macro="[0]!Macro119">
      <xdr:nvSpPr>
        <xdr:cNvPr id="72" name="Rectangle 34"/>
        <xdr:cNvSpPr>
          <a:spLocks/>
        </xdr:cNvSpPr>
      </xdr:nvSpPr>
      <xdr:spPr>
        <a:xfrm>
          <a:off x="12315825" y="73628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22</xdr:col>
      <xdr:colOff>0</xdr:colOff>
      <xdr:row>43</xdr:row>
      <xdr:rowOff>0</xdr:rowOff>
    </xdr:from>
    <xdr:to>
      <xdr:col>23</xdr:col>
      <xdr:colOff>0</xdr:colOff>
      <xdr:row>44</xdr:row>
      <xdr:rowOff>19050</xdr:rowOff>
    </xdr:to>
    <xdr:sp macro="[0]!Macro120">
      <xdr:nvSpPr>
        <xdr:cNvPr id="73" name="Rectangle 34"/>
        <xdr:cNvSpPr>
          <a:spLocks/>
        </xdr:cNvSpPr>
      </xdr:nvSpPr>
      <xdr:spPr>
        <a:xfrm>
          <a:off x="12315825" y="83153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22</xdr:col>
      <xdr:colOff>0</xdr:colOff>
      <xdr:row>45</xdr:row>
      <xdr:rowOff>0</xdr:rowOff>
    </xdr:from>
    <xdr:to>
      <xdr:col>23</xdr:col>
      <xdr:colOff>0</xdr:colOff>
      <xdr:row>46</xdr:row>
      <xdr:rowOff>19050</xdr:rowOff>
    </xdr:to>
    <xdr:sp macro="[0]!Macro121">
      <xdr:nvSpPr>
        <xdr:cNvPr id="74" name="Rectangle 34"/>
        <xdr:cNvSpPr>
          <a:spLocks/>
        </xdr:cNvSpPr>
      </xdr:nvSpPr>
      <xdr:spPr>
        <a:xfrm>
          <a:off x="12315825" y="86963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22</xdr:col>
      <xdr:colOff>0</xdr:colOff>
      <xdr:row>51</xdr:row>
      <xdr:rowOff>0</xdr:rowOff>
    </xdr:from>
    <xdr:to>
      <xdr:col>23</xdr:col>
      <xdr:colOff>0</xdr:colOff>
      <xdr:row>52</xdr:row>
      <xdr:rowOff>19050</xdr:rowOff>
    </xdr:to>
    <xdr:sp macro="[0]!Macro122">
      <xdr:nvSpPr>
        <xdr:cNvPr id="75" name="Rectangle 34"/>
        <xdr:cNvSpPr>
          <a:spLocks/>
        </xdr:cNvSpPr>
      </xdr:nvSpPr>
      <xdr:spPr>
        <a:xfrm>
          <a:off x="12315825" y="98393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22</xdr:col>
      <xdr:colOff>0</xdr:colOff>
      <xdr:row>53</xdr:row>
      <xdr:rowOff>0</xdr:rowOff>
    </xdr:from>
    <xdr:to>
      <xdr:col>23</xdr:col>
      <xdr:colOff>0</xdr:colOff>
      <xdr:row>54</xdr:row>
      <xdr:rowOff>19050</xdr:rowOff>
    </xdr:to>
    <xdr:sp macro="[0]!Macro123">
      <xdr:nvSpPr>
        <xdr:cNvPr id="76" name="Rectangle 34"/>
        <xdr:cNvSpPr>
          <a:spLocks/>
        </xdr:cNvSpPr>
      </xdr:nvSpPr>
      <xdr:spPr>
        <a:xfrm>
          <a:off x="12315825" y="102203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22</xdr:col>
      <xdr:colOff>0</xdr:colOff>
      <xdr:row>58</xdr:row>
      <xdr:rowOff>0</xdr:rowOff>
    </xdr:from>
    <xdr:to>
      <xdr:col>23</xdr:col>
      <xdr:colOff>0</xdr:colOff>
      <xdr:row>59</xdr:row>
      <xdr:rowOff>19050</xdr:rowOff>
    </xdr:to>
    <xdr:sp macro="[0]!Macro124">
      <xdr:nvSpPr>
        <xdr:cNvPr id="77" name="Rectangle 34"/>
        <xdr:cNvSpPr>
          <a:spLocks/>
        </xdr:cNvSpPr>
      </xdr:nvSpPr>
      <xdr:spPr>
        <a:xfrm>
          <a:off x="12315825" y="111728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22</xdr:col>
      <xdr:colOff>0</xdr:colOff>
      <xdr:row>60</xdr:row>
      <xdr:rowOff>0</xdr:rowOff>
    </xdr:from>
    <xdr:to>
      <xdr:col>23</xdr:col>
      <xdr:colOff>0</xdr:colOff>
      <xdr:row>61</xdr:row>
      <xdr:rowOff>19050</xdr:rowOff>
    </xdr:to>
    <xdr:sp macro="[0]!Macro125">
      <xdr:nvSpPr>
        <xdr:cNvPr id="78" name="Rectangle 34"/>
        <xdr:cNvSpPr>
          <a:spLocks/>
        </xdr:cNvSpPr>
      </xdr:nvSpPr>
      <xdr:spPr>
        <a:xfrm>
          <a:off x="12315825" y="115538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25</xdr:col>
      <xdr:colOff>0</xdr:colOff>
      <xdr:row>37</xdr:row>
      <xdr:rowOff>0</xdr:rowOff>
    </xdr:from>
    <xdr:to>
      <xdr:col>26</xdr:col>
      <xdr:colOff>0</xdr:colOff>
      <xdr:row>38</xdr:row>
      <xdr:rowOff>19050</xdr:rowOff>
    </xdr:to>
    <xdr:sp macro="[0]!Macro126">
      <xdr:nvSpPr>
        <xdr:cNvPr id="79" name="Rectangle 34"/>
        <xdr:cNvSpPr>
          <a:spLocks/>
        </xdr:cNvSpPr>
      </xdr:nvSpPr>
      <xdr:spPr>
        <a:xfrm>
          <a:off x="13992225" y="71723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25</xdr:col>
      <xdr:colOff>0</xdr:colOff>
      <xdr:row>44</xdr:row>
      <xdr:rowOff>0</xdr:rowOff>
    </xdr:from>
    <xdr:to>
      <xdr:col>26</xdr:col>
      <xdr:colOff>0</xdr:colOff>
      <xdr:row>45</xdr:row>
      <xdr:rowOff>19050</xdr:rowOff>
    </xdr:to>
    <xdr:sp macro="[0]!Macro127">
      <xdr:nvSpPr>
        <xdr:cNvPr id="80" name="Rectangle 34"/>
        <xdr:cNvSpPr>
          <a:spLocks/>
        </xdr:cNvSpPr>
      </xdr:nvSpPr>
      <xdr:spPr>
        <a:xfrm>
          <a:off x="13992225" y="85058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24</xdr:col>
      <xdr:colOff>314325</xdr:colOff>
      <xdr:row>52</xdr:row>
      <xdr:rowOff>9525</xdr:rowOff>
    </xdr:from>
    <xdr:to>
      <xdr:col>25</xdr:col>
      <xdr:colOff>314325</xdr:colOff>
      <xdr:row>53</xdr:row>
      <xdr:rowOff>28575</xdr:rowOff>
    </xdr:to>
    <xdr:sp macro="[0]!Macro128">
      <xdr:nvSpPr>
        <xdr:cNvPr id="81" name="Rectangle 34"/>
        <xdr:cNvSpPr>
          <a:spLocks/>
        </xdr:cNvSpPr>
      </xdr:nvSpPr>
      <xdr:spPr>
        <a:xfrm>
          <a:off x="13992225" y="1003935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25</xdr:col>
      <xdr:colOff>0</xdr:colOff>
      <xdr:row>59</xdr:row>
      <xdr:rowOff>0</xdr:rowOff>
    </xdr:from>
    <xdr:to>
      <xdr:col>26</xdr:col>
      <xdr:colOff>0</xdr:colOff>
      <xdr:row>60</xdr:row>
      <xdr:rowOff>19050</xdr:rowOff>
    </xdr:to>
    <xdr:sp macro="[0]!Macro129">
      <xdr:nvSpPr>
        <xdr:cNvPr id="82" name="Rectangle 34"/>
        <xdr:cNvSpPr>
          <a:spLocks/>
        </xdr:cNvSpPr>
      </xdr:nvSpPr>
      <xdr:spPr>
        <a:xfrm>
          <a:off x="13992225" y="113633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28</xdr:col>
      <xdr:colOff>0</xdr:colOff>
      <xdr:row>41</xdr:row>
      <xdr:rowOff>0</xdr:rowOff>
    </xdr:from>
    <xdr:to>
      <xdr:col>29</xdr:col>
      <xdr:colOff>0</xdr:colOff>
      <xdr:row>42</xdr:row>
      <xdr:rowOff>19050</xdr:rowOff>
    </xdr:to>
    <xdr:sp macro="[0]!Macro130">
      <xdr:nvSpPr>
        <xdr:cNvPr id="83" name="Rectangle 34"/>
        <xdr:cNvSpPr>
          <a:spLocks/>
        </xdr:cNvSpPr>
      </xdr:nvSpPr>
      <xdr:spPr>
        <a:xfrm>
          <a:off x="15668625" y="79343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28</xdr:col>
      <xdr:colOff>0</xdr:colOff>
      <xdr:row>55</xdr:row>
      <xdr:rowOff>0</xdr:rowOff>
    </xdr:from>
    <xdr:to>
      <xdr:col>29</xdr:col>
      <xdr:colOff>0</xdr:colOff>
      <xdr:row>56</xdr:row>
      <xdr:rowOff>19050</xdr:rowOff>
    </xdr:to>
    <xdr:sp macro="[0]!Macro131">
      <xdr:nvSpPr>
        <xdr:cNvPr id="84" name="Rectangle 34"/>
        <xdr:cNvSpPr>
          <a:spLocks/>
        </xdr:cNvSpPr>
      </xdr:nvSpPr>
      <xdr:spPr>
        <a:xfrm>
          <a:off x="15668625" y="106013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36</xdr:row>
      <xdr:rowOff>0</xdr:rowOff>
    </xdr:from>
    <xdr:to>
      <xdr:col>13</xdr:col>
      <xdr:colOff>0</xdr:colOff>
      <xdr:row>37</xdr:row>
      <xdr:rowOff>19050</xdr:rowOff>
    </xdr:to>
    <xdr:sp macro="[0]!Feuil3.Macro31">
      <xdr:nvSpPr>
        <xdr:cNvPr id="85" name="Rectangle 34"/>
        <xdr:cNvSpPr>
          <a:spLocks/>
        </xdr:cNvSpPr>
      </xdr:nvSpPr>
      <xdr:spPr>
        <a:xfrm>
          <a:off x="6705600" y="69818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38</xdr:row>
      <xdr:rowOff>0</xdr:rowOff>
    </xdr:from>
    <xdr:to>
      <xdr:col>13</xdr:col>
      <xdr:colOff>0</xdr:colOff>
      <xdr:row>39</xdr:row>
      <xdr:rowOff>19050</xdr:rowOff>
    </xdr:to>
    <xdr:sp macro="[0]!Feuil3.Macro32">
      <xdr:nvSpPr>
        <xdr:cNvPr id="86" name="Rectangle 34"/>
        <xdr:cNvSpPr>
          <a:spLocks/>
        </xdr:cNvSpPr>
      </xdr:nvSpPr>
      <xdr:spPr>
        <a:xfrm>
          <a:off x="6705600" y="73628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43</xdr:row>
      <xdr:rowOff>0</xdr:rowOff>
    </xdr:from>
    <xdr:to>
      <xdr:col>13</xdr:col>
      <xdr:colOff>0</xdr:colOff>
      <xdr:row>44</xdr:row>
      <xdr:rowOff>19050</xdr:rowOff>
    </xdr:to>
    <xdr:sp macro="[0]!Feuil3.Macro33">
      <xdr:nvSpPr>
        <xdr:cNvPr id="87" name="Rectangle 34"/>
        <xdr:cNvSpPr>
          <a:spLocks/>
        </xdr:cNvSpPr>
      </xdr:nvSpPr>
      <xdr:spPr>
        <a:xfrm>
          <a:off x="6705600" y="83153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45</xdr:row>
      <xdr:rowOff>0</xdr:rowOff>
    </xdr:from>
    <xdr:to>
      <xdr:col>13</xdr:col>
      <xdr:colOff>0</xdr:colOff>
      <xdr:row>46</xdr:row>
      <xdr:rowOff>19050</xdr:rowOff>
    </xdr:to>
    <xdr:sp macro="[0]!Feuil3.Macro34">
      <xdr:nvSpPr>
        <xdr:cNvPr id="88" name="Rectangle 34"/>
        <xdr:cNvSpPr>
          <a:spLocks/>
        </xdr:cNvSpPr>
      </xdr:nvSpPr>
      <xdr:spPr>
        <a:xfrm>
          <a:off x="6705600" y="86963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51</xdr:row>
      <xdr:rowOff>0</xdr:rowOff>
    </xdr:from>
    <xdr:to>
      <xdr:col>13</xdr:col>
      <xdr:colOff>0</xdr:colOff>
      <xdr:row>52</xdr:row>
      <xdr:rowOff>19050</xdr:rowOff>
    </xdr:to>
    <xdr:sp macro="[0]!Feuil3.Macro35">
      <xdr:nvSpPr>
        <xdr:cNvPr id="89" name="Rectangle 34"/>
        <xdr:cNvSpPr>
          <a:spLocks/>
        </xdr:cNvSpPr>
      </xdr:nvSpPr>
      <xdr:spPr>
        <a:xfrm>
          <a:off x="6705600" y="98393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53</xdr:row>
      <xdr:rowOff>0</xdr:rowOff>
    </xdr:from>
    <xdr:to>
      <xdr:col>13</xdr:col>
      <xdr:colOff>0</xdr:colOff>
      <xdr:row>54</xdr:row>
      <xdr:rowOff>19050</xdr:rowOff>
    </xdr:to>
    <xdr:sp macro="[0]!Feuil3.Macro36">
      <xdr:nvSpPr>
        <xdr:cNvPr id="90" name="Rectangle 34"/>
        <xdr:cNvSpPr>
          <a:spLocks/>
        </xdr:cNvSpPr>
      </xdr:nvSpPr>
      <xdr:spPr>
        <a:xfrm>
          <a:off x="6705600" y="102203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58</xdr:row>
      <xdr:rowOff>0</xdr:rowOff>
    </xdr:from>
    <xdr:to>
      <xdr:col>13</xdr:col>
      <xdr:colOff>0</xdr:colOff>
      <xdr:row>59</xdr:row>
      <xdr:rowOff>19050</xdr:rowOff>
    </xdr:to>
    <xdr:sp macro="[0]!Feuil3.Macro37">
      <xdr:nvSpPr>
        <xdr:cNvPr id="91" name="Rectangle 34"/>
        <xdr:cNvSpPr>
          <a:spLocks/>
        </xdr:cNvSpPr>
      </xdr:nvSpPr>
      <xdr:spPr>
        <a:xfrm>
          <a:off x="6705600" y="111728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60</xdr:row>
      <xdr:rowOff>0</xdr:rowOff>
    </xdr:from>
    <xdr:to>
      <xdr:col>13</xdr:col>
      <xdr:colOff>0</xdr:colOff>
      <xdr:row>61</xdr:row>
      <xdr:rowOff>19050</xdr:rowOff>
    </xdr:to>
    <xdr:sp macro="[0]!Feuil3.Macro38">
      <xdr:nvSpPr>
        <xdr:cNvPr id="92" name="Rectangle 34"/>
        <xdr:cNvSpPr>
          <a:spLocks/>
        </xdr:cNvSpPr>
      </xdr:nvSpPr>
      <xdr:spPr>
        <a:xfrm>
          <a:off x="6705600" y="115538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82</xdr:row>
      <xdr:rowOff>171450</xdr:rowOff>
    </xdr:from>
    <xdr:to>
      <xdr:col>20</xdr:col>
      <xdr:colOff>0</xdr:colOff>
      <xdr:row>84</xdr:row>
      <xdr:rowOff>9525</xdr:rowOff>
    </xdr:to>
    <xdr:sp macro="[0]!Feuil3.Macro96">
      <xdr:nvSpPr>
        <xdr:cNvPr id="93" name="Rectangle 34"/>
        <xdr:cNvSpPr>
          <a:spLocks/>
        </xdr:cNvSpPr>
      </xdr:nvSpPr>
      <xdr:spPr>
        <a:xfrm>
          <a:off x="10639425" y="15935325"/>
          <a:ext cx="314325" cy="2190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70</xdr:row>
      <xdr:rowOff>0</xdr:rowOff>
    </xdr:from>
    <xdr:to>
      <xdr:col>20</xdr:col>
      <xdr:colOff>0</xdr:colOff>
      <xdr:row>71</xdr:row>
      <xdr:rowOff>19050</xdr:rowOff>
    </xdr:to>
    <xdr:sp macro="[0]!Feuil3.Macro41">
      <xdr:nvSpPr>
        <xdr:cNvPr id="94" name="Rectangle 34"/>
        <xdr:cNvSpPr>
          <a:spLocks/>
        </xdr:cNvSpPr>
      </xdr:nvSpPr>
      <xdr:spPr>
        <a:xfrm>
          <a:off x="10639425" y="1347787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9</xdr:col>
      <xdr:colOff>0</xdr:colOff>
      <xdr:row>44</xdr:row>
      <xdr:rowOff>0</xdr:rowOff>
    </xdr:from>
    <xdr:to>
      <xdr:col>10</xdr:col>
      <xdr:colOff>0</xdr:colOff>
      <xdr:row>45</xdr:row>
      <xdr:rowOff>19050</xdr:rowOff>
    </xdr:to>
    <xdr:sp macro="[0]!Feuil3.Macro42">
      <xdr:nvSpPr>
        <xdr:cNvPr id="95" name="Rectangle 34"/>
        <xdr:cNvSpPr>
          <a:spLocks/>
        </xdr:cNvSpPr>
      </xdr:nvSpPr>
      <xdr:spPr>
        <a:xfrm>
          <a:off x="5029200" y="85058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22</xdr:col>
      <xdr:colOff>0</xdr:colOff>
      <xdr:row>73</xdr:row>
      <xdr:rowOff>0</xdr:rowOff>
    </xdr:from>
    <xdr:to>
      <xdr:col>23</xdr:col>
      <xdr:colOff>0</xdr:colOff>
      <xdr:row>74</xdr:row>
      <xdr:rowOff>19050</xdr:rowOff>
    </xdr:to>
    <xdr:sp macro="[0]!Feuil3.Macro43">
      <xdr:nvSpPr>
        <xdr:cNvPr id="96" name="Rectangle 34"/>
        <xdr:cNvSpPr>
          <a:spLocks/>
        </xdr:cNvSpPr>
      </xdr:nvSpPr>
      <xdr:spPr>
        <a:xfrm>
          <a:off x="12315825" y="1404937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9</xdr:col>
      <xdr:colOff>0</xdr:colOff>
      <xdr:row>52</xdr:row>
      <xdr:rowOff>0</xdr:rowOff>
    </xdr:from>
    <xdr:to>
      <xdr:col>10</xdr:col>
      <xdr:colOff>0</xdr:colOff>
      <xdr:row>53</xdr:row>
      <xdr:rowOff>19050</xdr:rowOff>
    </xdr:to>
    <xdr:sp macro="[0]!Feuil3.Macro44">
      <xdr:nvSpPr>
        <xdr:cNvPr id="97" name="Rectangle 34"/>
        <xdr:cNvSpPr>
          <a:spLocks/>
        </xdr:cNvSpPr>
      </xdr:nvSpPr>
      <xdr:spPr>
        <a:xfrm>
          <a:off x="5029200" y="100298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22</xdr:col>
      <xdr:colOff>9525</xdr:colOff>
      <xdr:row>78</xdr:row>
      <xdr:rowOff>171450</xdr:rowOff>
    </xdr:from>
    <xdr:to>
      <xdr:col>23</xdr:col>
      <xdr:colOff>9525</xdr:colOff>
      <xdr:row>79</xdr:row>
      <xdr:rowOff>180975</xdr:rowOff>
    </xdr:to>
    <xdr:sp macro="[0]!Feuil3.Macro87">
      <xdr:nvSpPr>
        <xdr:cNvPr id="98" name="Rectangle 34"/>
        <xdr:cNvSpPr>
          <a:spLocks/>
        </xdr:cNvSpPr>
      </xdr:nvSpPr>
      <xdr:spPr>
        <a:xfrm>
          <a:off x="12325350" y="15173325"/>
          <a:ext cx="314325" cy="2000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9</xdr:col>
      <xdr:colOff>0</xdr:colOff>
      <xdr:row>59</xdr:row>
      <xdr:rowOff>0</xdr:rowOff>
    </xdr:from>
    <xdr:to>
      <xdr:col>10</xdr:col>
      <xdr:colOff>0</xdr:colOff>
      <xdr:row>60</xdr:row>
      <xdr:rowOff>19050</xdr:rowOff>
    </xdr:to>
    <xdr:sp macro="[0]!Feuil3.Macro46">
      <xdr:nvSpPr>
        <xdr:cNvPr id="99" name="Rectangle 34"/>
        <xdr:cNvSpPr>
          <a:spLocks/>
        </xdr:cNvSpPr>
      </xdr:nvSpPr>
      <xdr:spPr>
        <a:xfrm>
          <a:off x="5029200" y="113633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25</xdr:col>
      <xdr:colOff>19050</xdr:colOff>
      <xdr:row>71</xdr:row>
      <xdr:rowOff>180975</xdr:rowOff>
    </xdr:from>
    <xdr:to>
      <xdr:col>26</xdr:col>
      <xdr:colOff>19050</xdr:colOff>
      <xdr:row>73</xdr:row>
      <xdr:rowOff>19050</xdr:rowOff>
    </xdr:to>
    <xdr:sp macro="[0]!Feuil3.Macro89">
      <xdr:nvSpPr>
        <xdr:cNvPr id="100" name="Rectangle 34"/>
        <xdr:cNvSpPr>
          <a:spLocks/>
        </xdr:cNvSpPr>
      </xdr:nvSpPr>
      <xdr:spPr>
        <a:xfrm>
          <a:off x="14011275" y="13849350"/>
          <a:ext cx="314325" cy="2190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25</xdr:col>
      <xdr:colOff>0</xdr:colOff>
      <xdr:row>66</xdr:row>
      <xdr:rowOff>0</xdr:rowOff>
    </xdr:from>
    <xdr:to>
      <xdr:col>26</xdr:col>
      <xdr:colOff>0</xdr:colOff>
      <xdr:row>67</xdr:row>
      <xdr:rowOff>19050</xdr:rowOff>
    </xdr:to>
    <xdr:sp macro="[0]!Feuil3.Macro88">
      <xdr:nvSpPr>
        <xdr:cNvPr id="101" name="Rectangle 34"/>
        <xdr:cNvSpPr>
          <a:spLocks/>
        </xdr:cNvSpPr>
      </xdr:nvSpPr>
      <xdr:spPr>
        <a:xfrm>
          <a:off x="13992225" y="1271587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28</xdr:col>
      <xdr:colOff>0</xdr:colOff>
      <xdr:row>79</xdr:row>
      <xdr:rowOff>171450</xdr:rowOff>
    </xdr:from>
    <xdr:to>
      <xdr:col>29</xdr:col>
      <xdr:colOff>0</xdr:colOff>
      <xdr:row>80</xdr:row>
      <xdr:rowOff>180975</xdr:rowOff>
    </xdr:to>
    <xdr:sp macro="[0]!Feuil3.Macro92">
      <xdr:nvSpPr>
        <xdr:cNvPr id="102" name="Rectangle 34"/>
        <xdr:cNvSpPr>
          <a:spLocks/>
        </xdr:cNvSpPr>
      </xdr:nvSpPr>
      <xdr:spPr>
        <a:xfrm>
          <a:off x="15668625" y="15363825"/>
          <a:ext cx="314325" cy="2000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86</xdr:row>
      <xdr:rowOff>171450</xdr:rowOff>
    </xdr:from>
    <xdr:to>
      <xdr:col>20</xdr:col>
      <xdr:colOff>0</xdr:colOff>
      <xdr:row>87</xdr:row>
      <xdr:rowOff>180975</xdr:rowOff>
    </xdr:to>
    <xdr:sp macro="[0]!Feuil3.Macro85">
      <xdr:nvSpPr>
        <xdr:cNvPr id="103" name="Rectangle 34"/>
        <xdr:cNvSpPr>
          <a:spLocks/>
        </xdr:cNvSpPr>
      </xdr:nvSpPr>
      <xdr:spPr>
        <a:xfrm>
          <a:off x="10639425" y="16697325"/>
          <a:ext cx="314325" cy="2000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28</xdr:col>
      <xdr:colOff>0</xdr:colOff>
      <xdr:row>84</xdr:row>
      <xdr:rowOff>0</xdr:rowOff>
    </xdr:from>
    <xdr:to>
      <xdr:col>29</xdr:col>
      <xdr:colOff>0</xdr:colOff>
      <xdr:row>85</xdr:row>
      <xdr:rowOff>19050</xdr:rowOff>
    </xdr:to>
    <xdr:sp macro="[0]!Feuil3.Macro94">
      <xdr:nvSpPr>
        <xdr:cNvPr id="104" name="Rectangle 34"/>
        <xdr:cNvSpPr>
          <a:spLocks/>
        </xdr:cNvSpPr>
      </xdr:nvSpPr>
      <xdr:spPr>
        <a:xfrm>
          <a:off x="15668625" y="1614487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28</xdr:col>
      <xdr:colOff>0</xdr:colOff>
      <xdr:row>81</xdr:row>
      <xdr:rowOff>171450</xdr:rowOff>
    </xdr:from>
    <xdr:to>
      <xdr:col>29</xdr:col>
      <xdr:colOff>0</xdr:colOff>
      <xdr:row>82</xdr:row>
      <xdr:rowOff>180975</xdr:rowOff>
    </xdr:to>
    <xdr:sp macro="[0]!Feuil3.Macro105">
      <xdr:nvSpPr>
        <xdr:cNvPr id="105" name="Rectangle 34"/>
        <xdr:cNvSpPr>
          <a:spLocks/>
        </xdr:cNvSpPr>
      </xdr:nvSpPr>
      <xdr:spPr>
        <a:xfrm>
          <a:off x="15668625" y="15744825"/>
          <a:ext cx="314325" cy="2000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11</xdr:col>
      <xdr:colOff>1047750</xdr:colOff>
      <xdr:row>63</xdr:row>
      <xdr:rowOff>180975</xdr:rowOff>
    </xdr:from>
    <xdr:to>
      <xdr:col>12</xdr:col>
      <xdr:colOff>314325</xdr:colOff>
      <xdr:row>65</xdr:row>
      <xdr:rowOff>9525</xdr:rowOff>
    </xdr:to>
    <xdr:sp macro="[0]!Feuil3.Macro54">
      <xdr:nvSpPr>
        <xdr:cNvPr id="106" name="Rectangle 34"/>
        <xdr:cNvSpPr>
          <a:spLocks/>
        </xdr:cNvSpPr>
      </xdr:nvSpPr>
      <xdr:spPr>
        <a:xfrm>
          <a:off x="6705600" y="12315825"/>
          <a:ext cx="314325" cy="2190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9525</xdr:colOff>
      <xdr:row>65</xdr:row>
      <xdr:rowOff>9525</xdr:rowOff>
    </xdr:from>
    <xdr:to>
      <xdr:col>13</xdr:col>
      <xdr:colOff>9525</xdr:colOff>
      <xdr:row>66</xdr:row>
      <xdr:rowOff>28575</xdr:rowOff>
    </xdr:to>
    <xdr:sp macro="[0]!Macro163">
      <xdr:nvSpPr>
        <xdr:cNvPr id="107" name="Rectangle 34"/>
        <xdr:cNvSpPr>
          <a:spLocks/>
        </xdr:cNvSpPr>
      </xdr:nvSpPr>
      <xdr:spPr>
        <a:xfrm>
          <a:off x="6715125" y="125349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11</xdr:col>
      <xdr:colOff>1047750</xdr:colOff>
      <xdr:row>67</xdr:row>
      <xdr:rowOff>171450</xdr:rowOff>
    </xdr:from>
    <xdr:to>
      <xdr:col>12</xdr:col>
      <xdr:colOff>314325</xdr:colOff>
      <xdr:row>68</xdr:row>
      <xdr:rowOff>180975</xdr:rowOff>
    </xdr:to>
    <xdr:sp macro="[0]!Feuil3.Macro56">
      <xdr:nvSpPr>
        <xdr:cNvPr id="108" name="Rectangle 34"/>
        <xdr:cNvSpPr>
          <a:spLocks/>
        </xdr:cNvSpPr>
      </xdr:nvSpPr>
      <xdr:spPr>
        <a:xfrm>
          <a:off x="6705600" y="13077825"/>
          <a:ext cx="314325" cy="2000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31</xdr:col>
      <xdr:colOff>0</xdr:colOff>
      <xdr:row>48</xdr:row>
      <xdr:rowOff>0</xdr:rowOff>
    </xdr:from>
    <xdr:to>
      <xdr:col>32</xdr:col>
      <xdr:colOff>0</xdr:colOff>
      <xdr:row>49</xdr:row>
      <xdr:rowOff>19050</xdr:rowOff>
    </xdr:to>
    <xdr:sp macro="[0]!Macro133">
      <xdr:nvSpPr>
        <xdr:cNvPr id="109" name="Rectangle 34"/>
        <xdr:cNvSpPr>
          <a:spLocks/>
        </xdr:cNvSpPr>
      </xdr:nvSpPr>
      <xdr:spPr>
        <a:xfrm>
          <a:off x="17411700" y="92678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31</xdr:col>
      <xdr:colOff>0</xdr:colOff>
      <xdr:row>16</xdr:row>
      <xdr:rowOff>0</xdr:rowOff>
    </xdr:from>
    <xdr:to>
      <xdr:col>32</xdr:col>
      <xdr:colOff>0</xdr:colOff>
      <xdr:row>17</xdr:row>
      <xdr:rowOff>19050</xdr:rowOff>
    </xdr:to>
    <xdr:sp macro="[0]!Macro132">
      <xdr:nvSpPr>
        <xdr:cNvPr id="110" name="Rectangle 34"/>
        <xdr:cNvSpPr>
          <a:spLocks/>
        </xdr:cNvSpPr>
      </xdr:nvSpPr>
      <xdr:spPr>
        <a:xfrm>
          <a:off x="17411700" y="31242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30</xdr:col>
      <xdr:colOff>381000</xdr:colOff>
      <xdr:row>75</xdr:row>
      <xdr:rowOff>9525</xdr:rowOff>
    </xdr:from>
    <xdr:to>
      <xdr:col>31</xdr:col>
      <xdr:colOff>314325</xdr:colOff>
      <xdr:row>76</xdr:row>
      <xdr:rowOff>28575</xdr:rowOff>
    </xdr:to>
    <xdr:sp macro="[0]!Feuil3.Macro108">
      <xdr:nvSpPr>
        <xdr:cNvPr id="111" name="Rectangle 34"/>
        <xdr:cNvSpPr>
          <a:spLocks/>
        </xdr:cNvSpPr>
      </xdr:nvSpPr>
      <xdr:spPr>
        <a:xfrm>
          <a:off x="17411700" y="144399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36</xdr:row>
      <xdr:rowOff>0</xdr:rowOff>
    </xdr:from>
    <xdr:to>
      <xdr:col>13</xdr:col>
      <xdr:colOff>0</xdr:colOff>
      <xdr:row>37</xdr:row>
      <xdr:rowOff>19050</xdr:rowOff>
    </xdr:to>
    <xdr:sp macro="[0]!Macro136">
      <xdr:nvSpPr>
        <xdr:cNvPr id="112" name="Rectangle 34"/>
        <xdr:cNvSpPr>
          <a:spLocks/>
        </xdr:cNvSpPr>
      </xdr:nvSpPr>
      <xdr:spPr>
        <a:xfrm>
          <a:off x="6705600" y="69818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38</xdr:row>
      <xdr:rowOff>0</xdr:rowOff>
    </xdr:from>
    <xdr:to>
      <xdr:col>13</xdr:col>
      <xdr:colOff>0</xdr:colOff>
      <xdr:row>39</xdr:row>
      <xdr:rowOff>19050</xdr:rowOff>
    </xdr:to>
    <xdr:sp macro="[0]!Macro137">
      <xdr:nvSpPr>
        <xdr:cNvPr id="113" name="Rectangle 34"/>
        <xdr:cNvSpPr>
          <a:spLocks/>
        </xdr:cNvSpPr>
      </xdr:nvSpPr>
      <xdr:spPr>
        <a:xfrm>
          <a:off x="6705600" y="73628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43</xdr:row>
      <xdr:rowOff>0</xdr:rowOff>
    </xdr:from>
    <xdr:to>
      <xdr:col>13</xdr:col>
      <xdr:colOff>0</xdr:colOff>
      <xdr:row>44</xdr:row>
      <xdr:rowOff>19050</xdr:rowOff>
    </xdr:to>
    <xdr:sp macro="[0]!Macro138">
      <xdr:nvSpPr>
        <xdr:cNvPr id="114" name="Rectangle 34"/>
        <xdr:cNvSpPr>
          <a:spLocks/>
        </xdr:cNvSpPr>
      </xdr:nvSpPr>
      <xdr:spPr>
        <a:xfrm>
          <a:off x="6705600" y="83153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45</xdr:row>
      <xdr:rowOff>0</xdr:rowOff>
    </xdr:from>
    <xdr:to>
      <xdr:col>13</xdr:col>
      <xdr:colOff>0</xdr:colOff>
      <xdr:row>46</xdr:row>
      <xdr:rowOff>19050</xdr:rowOff>
    </xdr:to>
    <xdr:sp macro="[0]!Macro139">
      <xdr:nvSpPr>
        <xdr:cNvPr id="115" name="Rectangle 34"/>
        <xdr:cNvSpPr>
          <a:spLocks/>
        </xdr:cNvSpPr>
      </xdr:nvSpPr>
      <xdr:spPr>
        <a:xfrm>
          <a:off x="6705600" y="86963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51</xdr:row>
      <xdr:rowOff>0</xdr:rowOff>
    </xdr:from>
    <xdr:to>
      <xdr:col>13</xdr:col>
      <xdr:colOff>0</xdr:colOff>
      <xdr:row>52</xdr:row>
      <xdr:rowOff>19050</xdr:rowOff>
    </xdr:to>
    <xdr:sp macro="[0]!Macro140">
      <xdr:nvSpPr>
        <xdr:cNvPr id="116" name="Rectangle 34"/>
        <xdr:cNvSpPr>
          <a:spLocks/>
        </xdr:cNvSpPr>
      </xdr:nvSpPr>
      <xdr:spPr>
        <a:xfrm>
          <a:off x="6705600" y="98393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53</xdr:row>
      <xdr:rowOff>0</xdr:rowOff>
    </xdr:from>
    <xdr:to>
      <xdr:col>13</xdr:col>
      <xdr:colOff>0</xdr:colOff>
      <xdr:row>54</xdr:row>
      <xdr:rowOff>19050</xdr:rowOff>
    </xdr:to>
    <xdr:sp macro="[0]!Macro141">
      <xdr:nvSpPr>
        <xdr:cNvPr id="117" name="Rectangle 34"/>
        <xdr:cNvSpPr>
          <a:spLocks/>
        </xdr:cNvSpPr>
      </xdr:nvSpPr>
      <xdr:spPr>
        <a:xfrm>
          <a:off x="6705600" y="102203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58</xdr:row>
      <xdr:rowOff>0</xdr:rowOff>
    </xdr:from>
    <xdr:to>
      <xdr:col>13</xdr:col>
      <xdr:colOff>0</xdr:colOff>
      <xdr:row>59</xdr:row>
      <xdr:rowOff>19050</xdr:rowOff>
    </xdr:to>
    <xdr:sp macro="[0]!Macro142">
      <xdr:nvSpPr>
        <xdr:cNvPr id="118" name="Rectangle 34"/>
        <xdr:cNvSpPr>
          <a:spLocks/>
        </xdr:cNvSpPr>
      </xdr:nvSpPr>
      <xdr:spPr>
        <a:xfrm>
          <a:off x="6705600" y="111728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60</xdr:row>
      <xdr:rowOff>0</xdr:rowOff>
    </xdr:from>
    <xdr:to>
      <xdr:col>13</xdr:col>
      <xdr:colOff>0</xdr:colOff>
      <xdr:row>61</xdr:row>
      <xdr:rowOff>19050</xdr:rowOff>
    </xdr:to>
    <xdr:sp macro="[0]!Macro143">
      <xdr:nvSpPr>
        <xdr:cNvPr id="119" name="Rectangle 34"/>
        <xdr:cNvSpPr>
          <a:spLocks/>
        </xdr:cNvSpPr>
      </xdr:nvSpPr>
      <xdr:spPr>
        <a:xfrm>
          <a:off x="6705600" y="115538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9525</xdr:colOff>
      <xdr:row>64</xdr:row>
      <xdr:rowOff>9525</xdr:rowOff>
    </xdr:from>
    <xdr:to>
      <xdr:col>20</xdr:col>
      <xdr:colOff>9525</xdr:colOff>
      <xdr:row>65</xdr:row>
      <xdr:rowOff>28575</xdr:rowOff>
    </xdr:to>
    <xdr:sp macro="[0]!Macro144">
      <xdr:nvSpPr>
        <xdr:cNvPr id="120" name="Rectangle 34"/>
        <xdr:cNvSpPr>
          <a:spLocks/>
        </xdr:cNvSpPr>
      </xdr:nvSpPr>
      <xdr:spPr>
        <a:xfrm>
          <a:off x="10648950" y="123444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9</xdr:col>
      <xdr:colOff>0</xdr:colOff>
      <xdr:row>37</xdr:row>
      <xdr:rowOff>0</xdr:rowOff>
    </xdr:from>
    <xdr:to>
      <xdr:col>10</xdr:col>
      <xdr:colOff>0</xdr:colOff>
      <xdr:row>38</xdr:row>
      <xdr:rowOff>19050</xdr:rowOff>
    </xdr:to>
    <xdr:sp macro="[0]!Macro145">
      <xdr:nvSpPr>
        <xdr:cNvPr id="121" name="Rectangle 34"/>
        <xdr:cNvSpPr>
          <a:spLocks/>
        </xdr:cNvSpPr>
      </xdr:nvSpPr>
      <xdr:spPr>
        <a:xfrm>
          <a:off x="5029200" y="71723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9525</xdr:colOff>
      <xdr:row>77</xdr:row>
      <xdr:rowOff>0</xdr:rowOff>
    </xdr:from>
    <xdr:to>
      <xdr:col>20</xdr:col>
      <xdr:colOff>9525</xdr:colOff>
      <xdr:row>78</xdr:row>
      <xdr:rowOff>19050</xdr:rowOff>
    </xdr:to>
    <xdr:sp macro="[0]!Feuil3.Macro101">
      <xdr:nvSpPr>
        <xdr:cNvPr id="122" name="Rectangle 34"/>
        <xdr:cNvSpPr>
          <a:spLocks/>
        </xdr:cNvSpPr>
      </xdr:nvSpPr>
      <xdr:spPr>
        <a:xfrm>
          <a:off x="10648950" y="1481137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9</xdr:col>
      <xdr:colOff>0</xdr:colOff>
      <xdr:row>44</xdr:row>
      <xdr:rowOff>0</xdr:rowOff>
    </xdr:from>
    <xdr:to>
      <xdr:col>10</xdr:col>
      <xdr:colOff>0</xdr:colOff>
      <xdr:row>45</xdr:row>
      <xdr:rowOff>19050</xdr:rowOff>
    </xdr:to>
    <xdr:sp macro="[0]!Macro148">
      <xdr:nvSpPr>
        <xdr:cNvPr id="123" name="Rectangle 34"/>
        <xdr:cNvSpPr>
          <a:spLocks/>
        </xdr:cNvSpPr>
      </xdr:nvSpPr>
      <xdr:spPr>
        <a:xfrm>
          <a:off x="5029200" y="85058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73</xdr:row>
      <xdr:rowOff>0</xdr:rowOff>
    </xdr:from>
    <xdr:to>
      <xdr:col>20</xdr:col>
      <xdr:colOff>0</xdr:colOff>
      <xdr:row>74</xdr:row>
      <xdr:rowOff>19050</xdr:rowOff>
    </xdr:to>
    <xdr:sp macro="[0]!Macro149">
      <xdr:nvSpPr>
        <xdr:cNvPr id="124" name="Rectangle 34"/>
        <xdr:cNvSpPr>
          <a:spLocks/>
        </xdr:cNvSpPr>
      </xdr:nvSpPr>
      <xdr:spPr>
        <a:xfrm>
          <a:off x="10639425" y="1404937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9</xdr:col>
      <xdr:colOff>0</xdr:colOff>
      <xdr:row>52</xdr:row>
      <xdr:rowOff>0</xdr:rowOff>
    </xdr:from>
    <xdr:to>
      <xdr:col>10</xdr:col>
      <xdr:colOff>0</xdr:colOff>
      <xdr:row>53</xdr:row>
      <xdr:rowOff>19050</xdr:rowOff>
    </xdr:to>
    <xdr:sp macro="[0]!Macro150">
      <xdr:nvSpPr>
        <xdr:cNvPr id="125" name="Rectangle 34"/>
        <xdr:cNvSpPr>
          <a:spLocks/>
        </xdr:cNvSpPr>
      </xdr:nvSpPr>
      <xdr:spPr>
        <a:xfrm>
          <a:off x="5029200" y="100298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19050</xdr:colOff>
      <xdr:row>85</xdr:row>
      <xdr:rowOff>180975</xdr:rowOff>
    </xdr:from>
    <xdr:to>
      <xdr:col>20</xdr:col>
      <xdr:colOff>19050</xdr:colOff>
      <xdr:row>87</xdr:row>
      <xdr:rowOff>19050</xdr:rowOff>
    </xdr:to>
    <xdr:sp macro="[0]!Macro151">
      <xdr:nvSpPr>
        <xdr:cNvPr id="126" name="Rectangle 34"/>
        <xdr:cNvSpPr>
          <a:spLocks/>
        </xdr:cNvSpPr>
      </xdr:nvSpPr>
      <xdr:spPr>
        <a:xfrm>
          <a:off x="10658475" y="16516350"/>
          <a:ext cx="314325" cy="2190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9</xdr:col>
      <xdr:colOff>0</xdr:colOff>
      <xdr:row>59</xdr:row>
      <xdr:rowOff>0</xdr:rowOff>
    </xdr:from>
    <xdr:to>
      <xdr:col>10</xdr:col>
      <xdr:colOff>0</xdr:colOff>
      <xdr:row>60</xdr:row>
      <xdr:rowOff>19050</xdr:rowOff>
    </xdr:to>
    <xdr:sp macro="[0]!Macro152">
      <xdr:nvSpPr>
        <xdr:cNvPr id="127" name="Rectangle 34"/>
        <xdr:cNvSpPr>
          <a:spLocks/>
        </xdr:cNvSpPr>
      </xdr:nvSpPr>
      <xdr:spPr>
        <a:xfrm>
          <a:off x="5029200" y="113633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27</xdr:col>
      <xdr:colOff>314325</xdr:colOff>
      <xdr:row>76</xdr:row>
      <xdr:rowOff>9525</xdr:rowOff>
    </xdr:from>
    <xdr:to>
      <xdr:col>28</xdr:col>
      <xdr:colOff>314325</xdr:colOff>
      <xdr:row>77</xdr:row>
      <xdr:rowOff>28575</xdr:rowOff>
    </xdr:to>
    <xdr:sp macro="[0]!Feuil3.Macro103">
      <xdr:nvSpPr>
        <xdr:cNvPr id="128" name="Rectangle 34"/>
        <xdr:cNvSpPr>
          <a:spLocks/>
        </xdr:cNvSpPr>
      </xdr:nvSpPr>
      <xdr:spPr>
        <a:xfrm>
          <a:off x="15668625" y="146304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9525</xdr:colOff>
      <xdr:row>82</xdr:row>
      <xdr:rowOff>0</xdr:rowOff>
    </xdr:from>
    <xdr:to>
      <xdr:col>20</xdr:col>
      <xdr:colOff>9525</xdr:colOff>
      <xdr:row>83</xdr:row>
      <xdr:rowOff>19050</xdr:rowOff>
    </xdr:to>
    <xdr:sp macro="[0]!Macro154">
      <xdr:nvSpPr>
        <xdr:cNvPr id="129" name="Rectangle 34"/>
        <xdr:cNvSpPr>
          <a:spLocks/>
        </xdr:cNvSpPr>
      </xdr:nvSpPr>
      <xdr:spPr>
        <a:xfrm>
          <a:off x="10648950" y="1576387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18</xdr:col>
      <xdr:colOff>314325</xdr:colOff>
      <xdr:row>76</xdr:row>
      <xdr:rowOff>0</xdr:rowOff>
    </xdr:from>
    <xdr:to>
      <xdr:col>19</xdr:col>
      <xdr:colOff>314325</xdr:colOff>
      <xdr:row>77</xdr:row>
      <xdr:rowOff>19050</xdr:rowOff>
    </xdr:to>
    <xdr:sp macro="[0]!Feuil3.Macro100">
      <xdr:nvSpPr>
        <xdr:cNvPr id="130" name="Rectangle 34"/>
        <xdr:cNvSpPr>
          <a:spLocks/>
        </xdr:cNvSpPr>
      </xdr:nvSpPr>
      <xdr:spPr>
        <a:xfrm>
          <a:off x="10639425" y="1462087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22</xdr:col>
      <xdr:colOff>9525</xdr:colOff>
      <xdr:row>65</xdr:row>
      <xdr:rowOff>0</xdr:rowOff>
    </xdr:from>
    <xdr:to>
      <xdr:col>23</xdr:col>
      <xdr:colOff>9525</xdr:colOff>
      <xdr:row>66</xdr:row>
      <xdr:rowOff>19050</xdr:rowOff>
    </xdr:to>
    <xdr:sp macro="[0]!Macro157">
      <xdr:nvSpPr>
        <xdr:cNvPr id="131" name="Rectangle 34"/>
        <xdr:cNvSpPr>
          <a:spLocks/>
        </xdr:cNvSpPr>
      </xdr:nvSpPr>
      <xdr:spPr>
        <a:xfrm>
          <a:off x="12325350" y="1252537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22</xdr:col>
      <xdr:colOff>0</xdr:colOff>
      <xdr:row>70</xdr:row>
      <xdr:rowOff>171450</xdr:rowOff>
    </xdr:from>
    <xdr:to>
      <xdr:col>23</xdr:col>
      <xdr:colOff>0</xdr:colOff>
      <xdr:row>72</xdr:row>
      <xdr:rowOff>9525</xdr:rowOff>
    </xdr:to>
    <xdr:sp macro="[0]!Macro158">
      <xdr:nvSpPr>
        <xdr:cNvPr id="132" name="Rectangle 34"/>
        <xdr:cNvSpPr>
          <a:spLocks/>
        </xdr:cNvSpPr>
      </xdr:nvSpPr>
      <xdr:spPr>
        <a:xfrm>
          <a:off x="12315825" y="13649325"/>
          <a:ext cx="314325" cy="2190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3</xdr:col>
      <xdr:colOff>9525</xdr:colOff>
      <xdr:row>58</xdr:row>
      <xdr:rowOff>171450</xdr:rowOff>
    </xdr:from>
    <xdr:to>
      <xdr:col>4</xdr:col>
      <xdr:colOff>9525</xdr:colOff>
      <xdr:row>60</xdr:row>
      <xdr:rowOff>9525</xdr:rowOff>
    </xdr:to>
    <xdr:sp macro="[0]!Macro161">
      <xdr:nvSpPr>
        <xdr:cNvPr id="133" name="Rectangle 34"/>
        <xdr:cNvSpPr>
          <a:spLocks/>
        </xdr:cNvSpPr>
      </xdr:nvSpPr>
      <xdr:spPr>
        <a:xfrm>
          <a:off x="1685925" y="11344275"/>
          <a:ext cx="314325" cy="2190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3</xdr:col>
      <xdr:colOff>0</xdr:colOff>
      <xdr:row>60</xdr:row>
      <xdr:rowOff>171450</xdr:rowOff>
    </xdr:from>
    <xdr:to>
      <xdr:col>4</xdr:col>
      <xdr:colOff>0</xdr:colOff>
      <xdr:row>62</xdr:row>
      <xdr:rowOff>9525</xdr:rowOff>
    </xdr:to>
    <xdr:sp macro="[0]!Macro162">
      <xdr:nvSpPr>
        <xdr:cNvPr id="134" name="Rectangle 34"/>
        <xdr:cNvSpPr>
          <a:spLocks/>
        </xdr:cNvSpPr>
      </xdr:nvSpPr>
      <xdr:spPr>
        <a:xfrm>
          <a:off x="1676400" y="11725275"/>
          <a:ext cx="314325" cy="2190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31</xdr:col>
      <xdr:colOff>0</xdr:colOff>
      <xdr:row>80</xdr:row>
      <xdr:rowOff>171450</xdr:rowOff>
    </xdr:from>
    <xdr:to>
      <xdr:col>32</xdr:col>
      <xdr:colOff>0</xdr:colOff>
      <xdr:row>82</xdr:row>
      <xdr:rowOff>9525</xdr:rowOff>
    </xdr:to>
    <xdr:sp macro="[0]!Feuil3.Macro109">
      <xdr:nvSpPr>
        <xdr:cNvPr id="135" name="Rectangle 34"/>
        <xdr:cNvSpPr>
          <a:spLocks/>
        </xdr:cNvSpPr>
      </xdr:nvSpPr>
      <xdr:spPr>
        <a:xfrm>
          <a:off x="17411700" y="15554325"/>
          <a:ext cx="314325" cy="2190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</xdr:col>
      <xdr:colOff>1047750</xdr:colOff>
      <xdr:row>47</xdr:row>
      <xdr:rowOff>0</xdr:rowOff>
    </xdr:from>
    <xdr:to>
      <xdr:col>3</xdr:col>
      <xdr:colOff>314325</xdr:colOff>
      <xdr:row>48</xdr:row>
      <xdr:rowOff>19050</xdr:rowOff>
    </xdr:to>
    <xdr:sp macro="[0]!Macro160">
      <xdr:nvSpPr>
        <xdr:cNvPr id="136" name="Rectangle 34"/>
        <xdr:cNvSpPr>
          <a:spLocks/>
        </xdr:cNvSpPr>
      </xdr:nvSpPr>
      <xdr:spPr>
        <a:xfrm>
          <a:off x="1676400" y="90773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66</xdr:row>
      <xdr:rowOff>152400</xdr:rowOff>
    </xdr:from>
    <xdr:to>
      <xdr:col>13</xdr:col>
      <xdr:colOff>0</xdr:colOff>
      <xdr:row>67</xdr:row>
      <xdr:rowOff>171450</xdr:rowOff>
    </xdr:to>
    <xdr:sp macro="[0]!Macro164">
      <xdr:nvSpPr>
        <xdr:cNvPr id="137" name="Rectangle 34"/>
        <xdr:cNvSpPr>
          <a:spLocks/>
        </xdr:cNvSpPr>
      </xdr:nvSpPr>
      <xdr:spPr>
        <a:xfrm>
          <a:off x="6705600" y="1286827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31</xdr:col>
      <xdr:colOff>0</xdr:colOff>
      <xdr:row>60</xdr:row>
      <xdr:rowOff>0</xdr:rowOff>
    </xdr:from>
    <xdr:to>
      <xdr:col>32</xdr:col>
      <xdr:colOff>0</xdr:colOff>
      <xdr:row>61</xdr:row>
      <xdr:rowOff>19050</xdr:rowOff>
    </xdr:to>
    <xdr:sp macro="[0]!Macro134">
      <xdr:nvSpPr>
        <xdr:cNvPr id="138" name="Rectangle 34"/>
        <xdr:cNvSpPr>
          <a:spLocks/>
        </xdr:cNvSpPr>
      </xdr:nvSpPr>
      <xdr:spPr>
        <a:xfrm>
          <a:off x="17411700" y="115538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31</xdr:col>
      <xdr:colOff>0</xdr:colOff>
      <xdr:row>62</xdr:row>
      <xdr:rowOff>0</xdr:rowOff>
    </xdr:from>
    <xdr:to>
      <xdr:col>32</xdr:col>
      <xdr:colOff>0</xdr:colOff>
      <xdr:row>63</xdr:row>
      <xdr:rowOff>19050</xdr:rowOff>
    </xdr:to>
    <xdr:sp macro="[0]!Macro135">
      <xdr:nvSpPr>
        <xdr:cNvPr id="139" name="Rectangle 34"/>
        <xdr:cNvSpPr>
          <a:spLocks/>
        </xdr:cNvSpPr>
      </xdr:nvSpPr>
      <xdr:spPr>
        <a:xfrm>
          <a:off x="17411700" y="11934825"/>
          <a:ext cx="314325" cy="2190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28</xdr:col>
      <xdr:colOff>19050</xdr:colOff>
      <xdr:row>85</xdr:row>
      <xdr:rowOff>180975</xdr:rowOff>
    </xdr:from>
    <xdr:to>
      <xdr:col>29</xdr:col>
      <xdr:colOff>19050</xdr:colOff>
      <xdr:row>87</xdr:row>
      <xdr:rowOff>19050</xdr:rowOff>
    </xdr:to>
    <xdr:sp macro="[0]!Feuil3.Macro107">
      <xdr:nvSpPr>
        <xdr:cNvPr id="140" name="Rectangle 34"/>
        <xdr:cNvSpPr>
          <a:spLocks/>
        </xdr:cNvSpPr>
      </xdr:nvSpPr>
      <xdr:spPr>
        <a:xfrm>
          <a:off x="15687675" y="16516350"/>
          <a:ext cx="314325" cy="2190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9525</xdr:colOff>
      <xdr:row>43</xdr:row>
      <xdr:rowOff>9525</xdr:rowOff>
    </xdr:from>
    <xdr:to>
      <xdr:col>20</xdr:col>
      <xdr:colOff>9525</xdr:colOff>
      <xdr:row>44</xdr:row>
      <xdr:rowOff>28575</xdr:rowOff>
    </xdr:to>
    <xdr:sp macro="[0]!Macro107">
      <xdr:nvSpPr>
        <xdr:cNvPr id="141" name="Rectangle 34"/>
        <xdr:cNvSpPr>
          <a:spLocks/>
        </xdr:cNvSpPr>
      </xdr:nvSpPr>
      <xdr:spPr>
        <a:xfrm>
          <a:off x="10648950" y="832485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9525</xdr:colOff>
      <xdr:row>45</xdr:row>
      <xdr:rowOff>9525</xdr:rowOff>
    </xdr:from>
    <xdr:to>
      <xdr:col>20</xdr:col>
      <xdr:colOff>9525</xdr:colOff>
      <xdr:row>46</xdr:row>
      <xdr:rowOff>28575</xdr:rowOff>
    </xdr:to>
    <xdr:sp macro="[0]!Macro108">
      <xdr:nvSpPr>
        <xdr:cNvPr id="142" name="Rectangle 34"/>
        <xdr:cNvSpPr>
          <a:spLocks/>
        </xdr:cNvSpPr>
      </xdr:nvSpPr>
      <xdr:spPr>
        <a:xfrm>
          <a:off x="10648950" y="870585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9525</xdr:colOff>
      <xdr:row>53</xdr:row>
      <xdr:rowOff>180975</xdr:rowOff>
    </xdr:from>
    <xdr:to>
      <xdr:col>20</xdr:col>
      <xdr:colOff>9525</xdr:colOff>
      <xdr:row>55</xdr:row>
      <xdr:rowOff>19050</xdr:rowOff>
    </xdr:to>
    <xdr:sp macro="[0]!Macro113">
      <xdr:nvSpPr>
        <xdr:cNvPr id="143" name="Rectangle 34"/>
        <xdr:cNvSpPr>
          <a:spLocks/>
        </xdr:cNvSpPr>
      </xdr:nvSpPr>
      <xdr:spPr>
        <a:xfrm>
          <a:off x="10648950" y="10401300"/>
          <a:ext cx="314325" cy="2190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9525</xdr:colOff>
      <xdr:row>58</xdr:row>
      <xdr:rowOff>9525</xdr:rowOff>
    </xdr:from>
    <xdr:to>
      <xdr:col>20</xdr:col>
      <xdr:colOff>9525</xdr:colOff>
      <xdr:row>59</xdr:row>
      <xdr:rowOff>28575</xdr:rowOff>
    </xdr:to>
    <xdr:sp macro="[0]!Macro115">
      <xdr:nvSpPr>
        <xdr:cNvPr id="144" name="Rectangle 34"/>
        <xdr:cNvSpPr>
          <a:spLocks/>
        </xdr:cNvSpPr>
      </xdr:nvSpPr>
      <xdr:spPr>
        <a:xfrm>
          <a:off x="10648950" y="1118235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9525</xdr:colOff>
      <xdr:row>60</xdr:row>
      <xdr:rowOff>9525</xdr:rowOff>
    </xdr:from>
    <xdr:to>
      <xdr:col>20</xdr:col>
      <xdr:colOff>9525</xdr:colOff>
      <xdr:row>61</xdr:row>
      <xdr:rowOff>28575</xdr:rowOff>
    </xdr:to>
    <xdr:sp macro="[0]!Macro116">
      <xdr:nvSpPr>
        <xdr:cNvPr id="145" name="Rectangle 34"/>
        <xdr:cNvSpPr>
          <a:spLocks/>
        </xdr:cNvSpPr>
      </xdr:nvSpPr>
      <xdr:spPr>
        <a:xfrm>
          <a:off x="10648950" y="1156335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70</xdr:row>
      <xdr:rowOff>0</xdr:rowOff>
    </xdr:from>
    <xdr:to>
      <xdr:col>13</xdr:col>
      <xdr:colOff>0</xdr:colOff>
      <xdr:row>71</xdr:row>
      <xdr:rowOff>19050</xdr:rowOff>
    </xdr:to>
    <xdr:sp macro="[0]!Feuil3.Macro57">
      <xdr:nvSpPr>
        <xdr:cNvPr id="146" name="Rectangle 34"/>
        <xdr:cNvSpPr>
          <a:spLocks/>
        </xdr:cNvSpPr>
      </xdr:nvSpPr>
      <xdr:spPr>
        <a:xfrm>
          <a:off x="6705600" y="1347787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19050</xdr:colOff>
      <xdr:row>71</xdr:row>
      <xdr:rowOff>19050</xdr:rowOff>
    </xdr:from>
    <xdr:to>
      <xdr:col>13</xdr:col>
      <xdr:colOff>19050</xdr:colOff>
      <xdr:row>72</xdr:row>
      <xdr:rowOff>38100</xdr:rowOff>
    </xdr:to>
    <xdr:sp macro="[0]!Feuil3.Macro58">
      <xdr:nvSpPr>
        <xdr:cNvPr id="147" name="Rectangle 34"/>
        <xdr:cNvSpPr>
          <a:spLocks/>
        </xdr:cNvSpPr>
      </xdr:nvSpPr>
      <xdr:spPr>
        <a:xfrm>
          <a:off x="6724650" y="136874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73</xdr:row>
      <xdr:rowOff>171450</xdr:rowOff>
    </xdr:from>
    <xdr:to>
      <xdr:col>13</xdr:col>
      <xdr:colOff>0</xdr:colOff>
      <xdr:row>75</xdr:row>
      <xdr:rowOff>9525</xdr:rowOff>
    </xdr:to>
    <xdr:sp macro="[0]!Feuil3.Macro60">
      <xdr:nvSpPr>
        <xdr:cNvPr id="148" name="Rectangle 34"/>
        <xdr:cNvSpPr>
          <a:spLocks/>
        </xdr:cNvSpPr>
      </xdr:nvSpPr>
      <xdr:spPr>
        <a:xfrm>
          <a:off x="6705600" y="14220825"/>
          <a:ext cx="314325" cy="2190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9525</xdr:colOff>
      <xdr:row>72</xdr:row>
      <xdr:rowOff>171450</xdr:rowOff>
    </xdr:from>
    <xdr:to>
      <xdr:col>13</xdr:col>
      <xdr:colOff>9525</xdr:colOff>
      <xdr:row>73</xdr:row>
      <xdr:rowOff>180975</xdr:rowOff>
    </xdr:to>
    <xdr:sp macro="[0]!Feuil3.Macro59">
      <xdr:nvSpPr>
        <xdr:cNvPr id="149" name="Rectangle 34"/>
        <xdr:cNvSpPr>
          <a:spLocks/>
        </xdr:cNvSpPr>
      </xdr:nvSpPr>
      <xdr:spPr>
        <a:xfrm>
          <a:off x="6715125" y="14030325"/>
          <a:ext cx="314325" cy="2000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76</xdr:row>
      <xdr:rowOff>0</xdr:rowOff>
    </xdr:from>
    <xdr:to>
      <xdr:col>13</xdr:col>
      <xdr:colOff>0</xdr:colOff>
      <xdr:row>77</xdr:row>
      <xdr:rowOff>19050</xdr:rowOff>
    </xdr:to>
    <xdr:sp macro="[0]!Feuil3.Macro61">
      <xdr:nvSpPr>
        <xdr:cNvPr id="150" name="Rectangle 34"/>
        <xdr:cNvSpPr>
          <a:spLocks/>
        </xdr:cNvSpPr>
      </xdr:nvSpPr>
      <xdr:spPr>
        <a:xfrm>
          <a:off x="6705600" y="1462087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19050</xdr:colOff>
      <xdr:row>77</xdr:row>
      <xdr:rowOff>19050</xdr:rowOff>
    </xdr:from>
    <xdr:to>
      <xdr:col>13</xdr:col>
      <xdr:colOff>19050</xdr:colOff>
      <xdr:row>78</xdr:row>
      <xdr:rowOff>38100</xdr:rowOff>
    </xdr:to>
    <xdr:sp macro="[0]!Feuil3.Macro62">
      <xdr:nvSpPr>
        <xdr:cNvPr id="151" name="Rectangle 34"/>
        <xdr:cNvSpPr>
          <a:spLocks/>
        </xdr:cNvSpPr>
      </xdr:nvSpPr>
      <xdr:spPr>
        <a:xfrm>
          <a:off x="6724650" y="148304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79</xdr:row>
      <xdr:rowOff>171450</xdr:rowOff>
    </xdr:from>
    <xdr:to>
      <xdr:col>13</xdr:col>
      <xdr:colOff>0</xdr:colOff>
      <xdr:row>81</xdr:row>
      <xdr:rowOff>9525</xdr:rowOff>
    </xdr:to>
    <xdr:sp macro="[0]!Feuil3.Macro64">
      <xdr:nvSpPr>
        <xdr:cNvPr id="152" name="Rectangle 34"/>
        <xdr:cNvSpPr>
          <a:spLocks/>
        </xdr:cNvSpPr>
      </xdr:nvSpPr>
      <xdr:spPr>
        <a:xfrm>
          <a:off x="6705600" y="15363825"/>
          <a:ext cx="314325" cy="2190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9525</xdr:colOff>
      <xdr:row>78</xdr:row>
      <xdr:rowOff>171450</xdr:rowOff>
    </xdr:from>
    <xdr:to>
      <xdr:col>13</xdr:col>
      <xdr:colOff>9525</xdr:colOff>
      <xdr:row>79</xdr:row>
      <xdr:rowOff>180975</xdr:rowOff>
    </xdr:to>
    <xdr:sp macro="[0]!Feuil3.Macro63">
      <xdr:nvSpPr>
        <xdr:cNvPr id="153" name="Rectangle 34"/>
        <xdr:cNvSpPr>
          <a:spLocks/>
        </xdr:cNvSpPr>
      </xdr:nvSpPr>
      <xdr:spPr>
        <a:xfrm>
          <a:off x="6715125" y="15173325"/>
          <a:ext cx="314325" cy="2000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83</xdr:row>
      <xdr:rowOff>9525</xdr:rowOff>
    </xdr:from>
    <xdr:to>
      <xdr:col>13</xdr:col>
      <xdr:colOff>0</xdr:colOff>
      <xdr:row>84</xdr:row>
      <xdr:rowOff>28575</xdr:rowOff>
    </xdr:to>
    <xdr:sp macro="[0]!Feuil3.Macro66">
      <xdr:nvSpPr>
        <xdr:cNvPr id="154" name="Rectangle 34"/>
        <xdr:cNvSpPr>
          <a:spLocks/>
        </xdr:cNvSpPr>
      </xdr:nvSpPr>
      <xdr:spPr>
        <a:xfrm>
          <a:off x="6705600" y="159639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9525</xdr:colOff>
      <xdr:row>82</xdr:row>
      <xdr:rowOff>0</xdr:rowOff>
    </xdr:from>
    <xdr:to>
      <xdr:col>13</xdr:col>
      <xdr:colOff>9525</xdr:colOff>
      <xdr:row>83</xdr:row>
      <xdr:rowOff>19050</xdr:rowOff>
    </xdr:to>
    <xdr:sp macro="[0]!Feuil3.Macro65">
      <xdr:nvSpPr>
        <xdr:cNvPr id="155" name="Rectangle 34"/>
        <xdr:cNvSpPr>
          <a:spLocks/>
        </xdr:cNvSpPr>
      </xdr:nvSpPr>
      <xdr:spPr>
        <a:xfrm>
          <a:off x="6715125" y="1576387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87</xdr:row>
      <xdr:rowOff>9525</xdr:rowOff>
    </xdr:from>
    <xdr:to>
      <xdr:col>13</xdr:col>
      <xdr:colOff>0</xdr:colOff>
      <xdr:row>88</xdr:row>
      <xdr:rowOff>28575</xdr:rowOff>
    </xdr:to>
    <xdr:sp macro="[0]!Feuil3.Macro68">
      <xdr:nvSpPr>
        <xdr:cNvPr id="156" name="Rectangle 34"/>
        <xdr:cNvSpPr>
          <a:spLocks/>
        </xdr:cNvSpPr>
      </xdr:nvSpPr>
      <xdr:spPr>
        <a:xfrm>
          <a:off x="6705600" y="167259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9525</xdr:colOff>
      <xdr:row>86</xdr:row>
      <xdr:rowOff>0</xdr:rowOff>
    </xdr:from>
    <xdr:to>
      <xdr:col>13</xdr:col>
      <xdr:colOff>9525</xdr:colOff>
      <xdr:row>87</xdr:row>
      <xdr:rowOff>19050</xdr:rowOff>
    </xdr:to>
    <xdr:sp macro="[0]!Feuil3.Macro67">
      <xdr:nvSpPr>
        <xdr:cNvPr id="157" name="Rectangle 34"/>
        <xdr:cNvSpPr>
          <a:spLocks/>
        </xdr:cNvSpPr>
      </xdr:nvSpPr>
      <xdr:spPr>
        <a:xfrm>
          <a:off x="6715125" y="1652587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85</xdr:row>
      <xdr:rowOff>9525</xdr:rowOff>
    </xdr:from>
    <xdr:to>
      <xdr:col>7</xdr:col>
      <xdr:colOff>0</xdr:colOff>
      <xdr:row>86</xdr:row>
      <xdr:rowOff>28575</xdr:rowOff>
    </xdr:to>
    <xdr:sp macro="[0]!Feuil3.Macro78">
      <xdr:nvSpPr>
        <xdr:cNvPr id="158" name="Rectangle 34"/>
        <xdr:cNvSpPr>
          <a:spLocks/>
        </xdr:cNvSpPr>
      </xdr:nvSpPr>
      <xdr:spPr>
        <a:xfrm>
          <a:off x="3352800" y="163449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6</xdr:col>
      <xdr:colOff>9525</xdr:colOff>
      <xdr:row>84</xdr:row>
      <xdr:rowOff>0</xdr:rowOff>
    </xdr:from>
    <xdr:to>
      <xdr:col>7</xdr:col>
      <xdr:colOff>9525</xdr:colOff>
      <xdr:row>85</xdr:row>
      <xdr:rowOff>19050</xdr:rowOff>
    </xdr:to>
    <xdr:sp macro="[0]!Feuil3.Macro77">
      <xdr:nvSpPr>
        <xdr:cNvPr id="159" name="Rectangle 34"/>
        <xdr:cNvSpPr>
          <a:spLocks/>
        </xdr:cNvSpPr>
      </xdr:nvSpPr>
      <xdr:spPr>
        <a:xfrm>
          <a:off x="3362325" y="1614487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88</xdr:row>
      <xdr:rowOff>9525</xdr:rowOff>
    </xdr:from>
    <xdr:to>
      <xdr:col>7</xdr:col>
      <xdr:colOff>0</xdr:colOff>
      <xdr:row>89</xdr:row>
      <xdr:rowOff>28575</xdr:rowOff>
    </xdr:to>
    <xdr:sp macro="[0]!Feuil3.Macro80">
      <xdr:nvSpPr>
        <xdr:cNvPr id="160" name="Rectangle 34"/>
        <xdr:cNvSpPr>
          <a:spLocks/>
        </xdr:cNvSpPr>
      </xdr:nvSpPr>
      <xdr:spPr>
        <a:xfrm>
          <a:off x="3352800" y="169164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6</xdr:col>
      <xdr:colOff>9525</xdr:colOff>
      <xdr:row>87</xdr:row>
      <xdr:rowOff>0</xdr:rowOff>
    </xdr:from>
    <xdr:to>
      <xdr:col>7</xdr:col>
      <xdr:colOff>9525</xdr:colOff>
      <xdr:row>88</xdr:row>
      <xdr:rowOff>19050</xdr:rowOff>
    </xdr:to>
    <xdr:sp macro="[0]!Feuil3.Macro79">
      <xdr:nvSpPr>
        <xdr:cNvPr id="161" name="Rectangle 34"/>
        <xdr:cNvSpPr>
          <a:spLocks/>
        </xdr:cNvSpPr>
      </xdr:nvSpPr>
      <xdr:spPr>
        <a:xfrm>
          <a:off x="3362325" y="1671637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3</xdr:col>
      <xdr:colOff>0</xdr:colOff>
      <xdr:row>91</xdr:row>
      <xdr:rowOff>9525</xdr:rowOff>
    </xdr:from>
    <xdr:to>
      <xdr:col>4</xdr:col>
      <xdr:colOff>0</xdr:colOff>
      <xdr:row>92</xdr:row>
      <xdr:rowOff>28575</xdr:rowOff>
    </xdr:to>
    <xdr:sp macro="[0]!Feuil3.Macro84">
      <xdr:nvSpPr>
        <xdr:cNvPr id="162" name="Rectangle 34"/>
        <xdr:cNvSpPr>
          <a:spLocks/>
        </xdr:cNvSpPr>
      </xdr:nvSpPr>
      <xdr:spPr>
        <a:xfrm>
          <a:off x="1676400" y="17487900"/>
          <a:ext cx="314325" cy="2190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3</xdr:col>
      <xdr:colOff>9525</xdr:colOff>
      <xdr:row>90</xdr:row>
      <xdr:rowOff>0</xdr:rowOff>
    </xdr:from>
    <xdr:to>
      <xdr:col>4</xdr:col>
      <xdr:colOff>9525</xdr:colOff>
      <xdr:row>91</xdr:row>
      <xdr:rowOff>19050</xdr:rowOff>
    </xdr:to>
    <xdr:sp macro="[0]!Feuil3.Macro83">
      <xdr:nvSpPr>
        <xdr:cNvPr id="163" name="Rectangle 34"/>
        <xdr:cNvSpPr>
          <a:spLocks/>
        </xdr:cNvSpPr>
      </xdr:nvSpPr>
      <xdr:spPr>
        <a:xfrm>
          <a:off x="1685925" y="1728787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3</xdr:col>
      <xdr:colOff>0</xdr:colOff>
      <xdr:row>87</xdr:row>
      <xdr:rowOff>9525</xdr:rowOff>
    </xdr:from>
    <xdr:to>
      <xdr:col>4</xdr:col>
      <xdr:colOff>0</xdr:colOff>
      <xdr:row>88</xdr:row>
      <xdr:rowOff>28575</xdr:rowOff>
    </xdr:to>
    <xdr:sp macro="[0]!Feuil3.Macro82">
      <xdr:nvSpPr>
        <xdr:cNvPr id="164" name="Rectangle 34"/>
        <xdr:cNvSpPr>
          <a:spLocks/>
        </xdr:cNvSpPr>
      </xdr:nvSpPr>
      <xdr:spPr>
        <a:xfrm>
          <a:off x="1676400" y="167259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3</xdr:col>
      <xdr:colOff>9525</xdr:colOff>
      <xdr:row>85</xdr:row>
      <xdr:rowOff>0</xdr:rowOff>
    </xdr:from>
    <xdr:to>
      <xdr:col>4</xdr:col>
      <xdr:colOff>9525</xdr:colOff>
      <xdr:row>86</xdr:row>
      <xdr:rowOff>19050</xdr:rowOff>
    </xdr:to>
    <xdr:sp macro="[0]!Feuil3.Macro81">
      <xdr:nvSpPr>
        <xdr:cNvPr id="165" name="Rectangle 34"/>
        <xdr:cNvSpPr>
          <a:spLocks/>
        </xdr:cNvSpPr>
      </xdr:nvSpPr>
      <xdr:spPr>
        <a:xfrm>
          <a:off x="1685925" y="1633537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9</xdr:col>
      <xdr:colOff>0</xdr:colOff>
      <xdr:row>79</xdr:row>
      <xdr:rowOff>9525</xdr:rowOff>
    </xdr:from>
    <xdr:to>
      <xdr:col>10</xdr:col>
      <xdr:colOff>0</xdr:colOff>
      <xdr:row>80</xdr:row>
      <xdr:rowOff>28575</xdr:rowOff>
    </xdr:to>
    <xdr:sp macro="[0]!Feuil3.Macro74">
      <xdr:nvSpPr>
        <xdr:cNvPr id="166" name="Rectangle 34"/>
        <xdr:cNvSpPr>
          <a:spLocks/>
        </xdr:cNvSpPr>
      </xdr:nvSpPr>
      <xdr:spPr>
        <a:xfrm>
          <a:off x="5029200" y="152019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9</xdr:col>
      <xdr:colOff>9525</xdr:colOff>
      <xdr:row>77</xdr:row>
      <xdr:rowOff>0</xdr:rowOff>
    </xdr:from>
    <xdr:to>
      <xdr:col>10</xdr:col>
      <xdr:colOff>9525</xdr:colOff>
      <xdr:row>78</xdr:row>
      <xdr:rowOff>19050</xdr:rowOff>
    </xdr:to>
    <xdr:sp macro="[0]!Feuil3.Macro73">
      <xdr:nvSpPr>
        <xdr:cNvPr id="167" name="Rectangle 34"/>
        <xdr:cNvSpPr>
          <a:spLocks/>
        </xdr:cNvSpPr>
      </xdr:nvSpPr>
      <xdr:spPr>
        <a:xfrm>
          <a:off x="5038725" y="1481137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9</xdr:col>
      <xdr:colOff>0</xdr:colOff>
      <xdr:row>73</xdr:row>
      <xdr:rowOff>9525</xdr:rowOff>
    </xdr:from>
    <xdr:to>
      <xdr:col>10</xdr:col>
      <xdr:colOff>0</xdr:colOff>
      <xdr:row>74</xdr:row>
      <xdr:rowOff>28575</xdr:rowOff>
    </xdr:to>
    <xdr:sp macro="[0]!Feuil3.Macro72">
      <xdr:nvSpPr>
        <xdr:cNvPr id="168" name="Rectangle 34"/>
        <xdr:cNvSpPr>
          <a:spLocks/>
        </xdr:cNvSpPr>
      </xdr:nvSpPr>
      <xdr:spPr>
        <a:xfrm>
          <a:off x="5029200" y="140589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9</xdr:col>
      <xdr:colOff>9525</xdr:colOff>
      <xdr:row>71</xdr:row>
      <xdr:rowOff>0</xdr:rowOff>
    </xdr:from>
    <xdr:to>
      <xdr:col>10</xdr:col>
      <xdr:colOff>9525</xdr:colOff>
      <xdr:row>72</xdr:row>
      <xdr:rowOff>19050</xdr:rowOff>
    </xdr:to>
    <xdr:sp macro="[0]!Feuil3.Macro71">
      <xdr:nvSpPr>
        <xdr:cNvPr id="169" name="Rectangle 34"/>
        <xdr:cNvSpPr>
          <a:spLocks/>
        </xdr:cNvSpPr>
      </xdr:nvSpPr>
      <xdr:spPr>
        <a:xfrm>
          <a:off x="5038725" y="1366837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9</xdr:col>
      <xdr:colOff>0</xdr:colOff>
      <xdr:row>67</xdr:row>
      <xdr:rowOff>9525</xdr:rowOff>
    </xdr:from>
    <xdr:to>
      <xdr:col>10</xdr:col>
      <xdr:colOff>0</xdr:colOff>
      <xdr:row>68</xdr:row>
      <xdr:rowOff>28575</xdr:rowOff>
    </xdr:to>
    <xdr:sp macro="[0]!Feuil3.Macro70">
      <xdr:nvSpPr>
        <xdr:cNvPr id="170" name="Rectangle 34"/>
        <xdr:cNvSpPr>
          <a:spLocks/>
        </xdr:cNvSpPr>
      </xdr:nvSpPr>
      <xdr:spPr>
        <a:xfrm>
          <a:off x="5029200" y="129159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9</xdr:col>
      <xdr:colOff>9525</xdr:colOff>
      <xdr:row>65</xdr:row>
      <xdr:rowOff>0</xdr:rowOff>
    </xdr:from>
    <xdr:to>
      <xdr:col>10</xdr:col>
      <xdr:colOff>9525</xdr:colOff>
      <xdr:row>66</xdr:row>
      <xdr:rowOff>19050</xdr:rowOff>
    </xdr:to>
    <xdr:sp macro="[0]!Feuil3.Macro69">
      <xdr:nvSpPr>
        <xdr:cNvPr id="171" name="Rectangle 34"/>
        <xdr:cNvSpPr>
          <a:spLocks/>
        </xdr:cNvSpPr>
      </xdr:nvSpPr>
      <xdr:spPr>
        <a:xfrm>
          <a:off x="5038725" y="1252537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5</xdr:col>
      <xdr:colOff>1047750</xdr:colOff>
      <xdr:row>72</xdr:row>
      <xdr:rowOff>9525</xdr:rowOff>
    </xdr:from>
    <xdr:to>
      <xdr:col>6</xdr:col>
      <xdr:colOff>314325</xdr:colOff>
      <xdr:row>73</xdr:row>
      <xdr:rowOff>28575</xdr:rowOff>
    </xdr:to>
    <xdr:sp macro="[0]!Feuil3.Macro76">
      <xdr:nvSpPr>
        <xdr:cNvPr id="172" name="Rectangle 34"/>
        <xdr:cNvSpPr>
          <a:spLocks/>
        </xdr:cNvSpPr>
      </xdr:nvSpPr>
      <xdr:spPr>
        <a:xfrm>
          <a:off x="3352800" y="138684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6</xdr:col>
      <xdr:colOff>9525</xdr:colOff>
      <xdr:row>66</xdr:row>
      <xdr:rowOff>0</xdr:rowOff>
    </xdr:from>
    <xdr:to>
      <xdr:col>7</xdr:col>
      <xdr:colOff>9525</xdr:colOff>
      <xdr:row>67</xdr:row>
      <xdr:rowOff>19050</xdr:rowOff>
    </xdr:to>
    <xdr:sp macro="[0]!Feuil3.Macro75">
      <xdr:nvSpPr>
        <xdr:cNvPr id="173" name="Rectangle 34"/>
        <xdr:cNvSpPr>
          <a:spLocks/>
        </xdr:cNvSpPr>
      </xdr:nvSpPr>
      <xdr:spPr>
        <a:xfrm>
          <a:off x="3362325" y="1271587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3</xdr:col>
      <xdr:colOff>19050</xdr:colOff>
      <xdr:row>47</xdr:row>
      <xdr:rowOff>9525</xdr:rowOff>
    </xdr:from>
    <xdr:to>
      <xdr:col>4</xdr:col>
      <xdr:colOff>19050</xdr:colOff>
      <xdr:row>48</xdr:row>
      <xdr:rowOff>28575</xdr:rowOff>
    </xdr:to>
    <xdr:sp macro="[0]!Macro167">
      <xdr:nvSpPr>
        <xdr:cNvPr id="174" name="Rectangle 34"/>
        <xdr:cNvSpPr>
          <a:spLocks/>
        </xdr:cNvSpPr>
      </xdr:nvSpPr>
      <xdr:spPr>
        <a:xfrm>
          <a:off x="1695450" y="908685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9</xdr:col>
      <xdr:colOff>9525</xdr:colOff>
      <xdr:row>65</xdr:row>
      <xdr:rowOff>0</xdr:rowOff>
    </xdr:from>
    <xdr:to>
      <xdr:col>10</xdr:col>
      <xdr:colOff>9525</xdr:colOff>
      <xdr:row>66</xdr:row>
      <xdr:rowOff>19050</xdr:rowOff>
    </xdr:to>
    <xdr:sp macro="[0]!Feuil3.Macro69">
      <xdr:nvSpPr>
        <xdr:cNvPr id="175" name="Rectangle 34"/>
        <xdr:cNvSpPr>
          <a:spLocks/>
        </xdr:cNvSpPr>
      </xdr:nvSpPr>
      <xdr:spPr>
        <a:xfrm>
          <a:off x="5038725" y="1252537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11</xdr:col>
      <xdr:colOff>1047750</xdr:colOff>
      <xdr:row>73</xdr:row>
      <xdr:rowOff>171450</xdr:rowOff>
    </xdr:from>
    <xdr:to>
      <xdr:col>12</xdr:col>
      <xdr:colOff>314325</xdr:colOff>
      <xdr:row>74</xdr:row>
      <xdr:rowOff>180975</xdr:rowOff>
    </xdr:to>
    <xdr:sp macro="[0]!Feuil3.Macro110">
      <xdr:nvSpPr>
        <xdr:cNvPr id="176" name="Rectangle 34"/>
        <xdr:cNvSpPr>
          <a:spLocks/>
        </xdr:cNvSpPr>
      </xdr:nvSpPr>
      <xdr:spPr>
        <a:xfrm>
          <a:off x="6705600" y="14220825"/>
          <a:ext cx="314325" cy="2000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11</xdr:col>
      <xdr:colOff>1047750</xdr:colOff>
      <xdr:row>79</xdr:row>
      <xdr:rowOff>171450</xdr:rowOff>
    </xdr:from>
    <xdr:to>
      <xdr:col>12</xdr:col>
      <xdr:colOff>314325</xdr:colOff>
      <xdr:row>80</xdr:row>
      <xdr:rowOff>180975</xdr:rowOff>
    </xdr:to>
    <xdr:sp macro="[0]!Feuil3.Macro111">
      <xdr:nvSpPr>
        <xdr:cNvPr id="177" name="Rectangle 34"/>
        <xdr:cNvSpPr>
          <a:spLocks/>
        </xdr:cNvSpPr>
      </xdr:nvSpPr>
      <xdr:spPr>
        <a:xfrm>
          <a:off x="6705600" y="15363825"/>
          <a:ext cx="314325" cy="2000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6</xdr:col>
      <xdr:colOff>9525</xdr:colOff>
      <xdr:row>72</xdr:row>
      <xdr:rowOff>0</xdr:rowOff>
    </xdr:from>
    <xdr:to>
      <xdr:col>7</xdr:col>
      <xdr:colOff>9525</xdr:colOff>
      <xdr:row>73</xdr:row>
      <xdr:rowOff>19050</xdr:rowOff>
    </xdr:to>
    <xdr:sp macro="[0]!Feuil3.Macro76">
      <xdr:nvSpPr>
        <xdr:cNvPr id="178" name="Rectangle 34"/>
        <xdr:cNvSpPr>
          <a:spLocks/>
        </xdr:cNvSpPr>
      </xdr:nvSpPr>
      <xdr:spPr>
        <a:xfrm>
          <a:off x="3362325" y="1385887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11</xdr:col>
      <xdr:colOff>1047750</xdr:colOff>
      <xdr:row>82</xdr:row>
      <xdr:rowOff>171450</xdr:rowOff>
    </xdr:from>
    <xdr:to>
      <xdr:col>12</xdr:col>
      <xdr:colOff>314325</xdr:colOff>
      <xdr:row>83</xdr:row>
      <xdr:rowOff>180975</xdr:rowOff>
    </xdr:to>
    <xdr:sp macro="[0]!Feuil3.Macro112">
      <xdr:nvSpPr>
        <xdr:cNvPr id="179" name="Rectangle 34"/>
        <xdr:cNvSpPr>
          <a:spLocks/>
        </xdr:cNvSpPr>
      </xdr:nvSpPr>
      <xdr:spPr>
        <a:xfrm>
          <a:off x="6705600" y="15935325"/>
          <a:ext cx="314325" cy="2000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11</xdr:col>
      <xdr:colOff>1047750</xdr:colOff>
      <xdr:row>86</xdr:row>
      <xdr:rowOff>171450</xdr:rowOff>
    </xdr:from>
    <xdr:to>
      <xdr:col>12</xdr:col>
      <xdr:colOff>314325</xdr:colOff>
      <xdr:row>87</xdr:row>
      <xdr:rowOff>180975</xdr:rowOff>
    </xdr:to>
    <xdr:sp macro="[0]!Feuil3.Macro113">
      <xdr:nvSpPr>
        <xdr:cNvPr id="180" name="Rectangle 34"/>
        <xdr:cNvSpPr>
          <a:spLocks/>
        </xdr:cNvSpPr>
      </xdr:nvSpPr>
      <xdr:spPr>
        <a:xfrm>
          <a:off x="6705600" y="16697325"/>
          <a:ext cx="314325" cy="2000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9525</xdr:colOff>
      <xdr:row>73</xdr:row>
      <xdr:rowOff>9525</xdr:rowOff>
    </xdr:from>
    <xdr:to>
      <xdr:col>20</xdr:col>
      <xdr:colOff>9525</xdr:colOff>
      <xdr:row>74</xdr:row>
      <xdr:rowOff>28575</xdr:rowOff>
    </xdr:to>
    <xdr:sp macro="[0]!Feuil3.Macro98">
      <xdr:nvSpPr>
        <xdr:cNvPr id="181" name="Rectangle 34"/>
        <xdr:cNvSpPr>
          <a:spLocks/>
        </xdr:cNvSpPr>
      </xdr:nvSpPr>
      <xdr:spPr>
        <a:xfrm>
          <a:off x="10648950" y="140589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18</xdr:col>
      <xdr:colOff>314325</xdr:colOff>
      <xdr:row>70</xdr:row>
      <xdr:rowOff>180975</xdr:rowOff>
    </xdr:from>
    <xdr:to>
      <xdr:col>19</xdr:col>
      <xdr:colOff>314325</xdr:colOff>
      <xdr:row>72</xdr:row>
      <xdr:rowOff>19050</xdr:rowOff>
    </xdr:to>
    <xdr:sp macro="[0]!Feuil3.Macro97">
      <xdr:nvSpPr>
        <xdr:cNvPr id="182" name="Rectangle 34"/>
        <xdr:cNvSpPr>
          <a:spLocks/>
        </xdr:cNvSpPr>
      </xdr:nvSpPr>
      <xdr:spPr>
        <a:xfrm>
          <a:off x="10639425" y="13658850"/>
          <a:ext cx="314325" cy="2190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28</xdr:col>
      <xdr:colOff>9525</xdr:colOff>
      <xdr:row>74</xdr:row>
      <xdr:rowOff>0</xdr:rowOff>
    </xdr:from>
    <xdr:to>
      <xdr:col>29</xdr:col>
      <xdr:colOff>9525</xdr:colOff>
      <xdr:row>75</xdr:row>
      <xdr:rowOff>19050</xdr:rowOff>
    </xdr:to>
    <xdr:sp macro="[0]!Feuil3.Macro102">
      <xdr:nvSpPr>
        <xdr:cNvPr id="183" name="Rectangle 34"/>
        <xdr:cNvSpPr>
          <a:spLocks/>
        </xdr:cNvSpPr>
      </xdr:nvSpPr>
      <xdr:spPr>
        <a:xfrm>
          <a:off x="15678150" y="1423987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28</xdr:col>
      <xdr:colOff>9525</xdr:colOff>
      <xdr:row>80</xdr:row>
      <xdr:rowOff>0</xdr:rowOff>
    </xdr:from>
    <xdr:to>
      <xdr:col>29</xdr:col>
      <xdr:colOff>9525</xdr:colOff>
      <xdr:row>81</xdr:row>
      <xdr:rowOff>19050</xdr:rowOff>
    </xdr:to>
    <xdr:sp macro="[0]!Feuil3.Macro104">
      <xdr:nvSpPr>
        <xdr:cNvPr id="184" name="Rectangle 34"/>
        <xdr:cNvSpPr>
          <a:spLocks/>
        </xdr:cNvSpPr>
      </xdr:nvSpPr>
      <xdr:spPr>
        <a:xfrm>
          <a:off x="15678150" y="1538287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28</xdr:col>
      <xdr:colOff>9525</xdr:colOff>
      <xdr:row>84</xdr:row>
      <xdr:rowOff>0</xdr:rowOff>
    </xdr:from>
    <xdr:to>
      <xdr:col>29</xdr:col>
      <xdr:colOff>9525</xdr:colOff>
      <xdr:row>85</xdr:row>
      <xdr:rowOff>19050</xdr:rowOff>
    </xdr:to>
    <xdr:sp macro="[0]!Feuil3.Macro106">
      <xdr:nvSpPr>
        <xdr:cNvPr id="185" name="Rectangle 34"/>
        <xdr:cNvSpPr>
          <a:spLocks/>
        </xdr:cNvSpPr>
      </xdr:nvSpPr>
      <xdr:spPr>
        <a:xfrm>
          <a:off x="15678150" y="1614487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55</xdr:row>
      <xdr:rowOff>0</xdr:rowOff>
    </xdr:from>
    <xdr:to>
      <xdr:col>7</xdr:col>
      <xdr:colOff>0</xdr:colOff>
      <xdr:row>56</xdr:row>
      <xdr:rowOff>19050</xdr:rowOff>
    </xdr:to>
    <xdr:sp macro="[0]!Macro165">
      <xdr:nvSpPr>
        <xdr:cNvPr id="186" name="Rectangle 34"/>
        <xdr:cNvSpPr>
          <a:spLocks/>
        </xdr:cNvSpPr>
      </xdr:nvSpPr>
      <xdr:spPr>
        <a:xfrm>
          <a:off x="3352800" y="106013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40</xdr:row>
      <xdr:rowOff>0</xdr:rowOff>
    </xdr:from>
    <xdr:to>
      <xdr:col>7</xdr:col>
      <xdr:colOff>0</xdr:colOff>
      <xdr:row>41</xdr:row>
      <xdr:rowOff>19050</xdr:rowOff>
    </xdr:to>
    <xdr:sp macro="[0]!Macro166">
      <xdr:nvSpPr>
        <xdr:cNvPr id="187" name="Rectangle 34"/>
        <xdr:cNvSpPr>
          <a:spLocks/>
        </xdr:cNvSpPr>
      </xdr:nvSpPr>
      <xdr:spPr>
        <a:xfrm>
          <a:off x="3352800" y="77438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8</xdr:row>
      <xdr:rowOff>0</xdr:rowOff>
    </xdr:from>
    <xdr:to>
      <xdr:col>7</xdr:col>
      <xdr:colOff>0</xdr:colOff>
      <xdr:row>9</xdr:row>
      <xdr:rowOff>19050</xdr:rowOff>
    </xdr:to>
    <xdr:sp macro="[0]!Feuil3.Macro47">
      <xdr:nvSpPr>
        <xdr:cNvPr id="188" name="Rectangle 34"/>
        <xdr:cNvSpPr>
          <a:spLocks/>
        </xdr:cNvSpPr>
      </xdr:nvSpPr>
      <xdr:spPr>
        <a:xfrm>
          <a:off x="3352800" y="16002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oneCell">
    <xdr:from>
      <xdr:col>20</xdr:col>
      <xdr:colOff>0</xdr:colOff>
      <xdr:row>3</xdr:row>
      <xdr:rowOff>0</xdr:rowOff>
    </xdr:from>
    <xdr:to>
      <xdr:col>20</xdr:col>
      <xdr:colOff>114300</xdr:colOff>
      <xdr:row>4</xdr:row>
      <xdr:rowOff>9525</xdr:rowOff>
    </xdr:to>
    <xdr:pic>
      <xdr:nvPicPr>
        <xdr:cNvPr id="189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0" y="6477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7</xdr:row>
      <xdr:rowOff>9525</xdr:rowOff>
    </xdr:from>
    <xdr:to>
      <xdr:col>20</xdr:col>
      <xdr:colOff>123825</xdr:colOff>
      <xdr:row>8</xdr:row>
      <xdr:rowOff>19050</xdr:rowOff>
    </xdr:to>
    <xdr:pic>
      <xdr:nvPicPr>
        <xdr:cNvPr id="190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63275" y="141922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114300</xdr:colOff>
      <xdr:row>11</xdr:row>
      <xdr:rowOff>9525</xdr:rowOff>
    </xdr:to>
    <xdr:pic>
      <xdr:nvPicPr>
        <xdr:cNvPr id="191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53750" y="19812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14</xdr:row>
      <xdr:rowOff>9525</xdr:rowOff>
    </xdr:from>
    <xdr:to>
      <xdr:col>20</xdr:col>
      <xdr:colOff>123825</xdr:colOff>
      <xdr:row>15</xdr:row>
      <xdr:rowOff>19050</xdr:rowOff>
    </xdr:to>
    <xdr:pic>
      <xdr:nvPicPr>
        <xdr:cNvPr id="192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63275" y="275272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114300</xdr:colOff>
      <xdr:row>19</xdr:row>
      <xdr:rowOff>9525</xdr:rowOff>
    </xdr:to>
    <xdr:pic>
      <xdr:nvPicPr>
        <xdr:cNvPr id="193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953750" y="35052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22</xdr:row>
      <xdr:rowOff>9525</xdr:rowOff>
    </xdr:from>
    <xdr:to>
      <xdr:col>20</xdr:col>
      <xdr:colOff>123825</xdr:colOff>
      <xdr:row>23</xdr:row>
      <xdr:rowOff>19050</xdr:rowOff>
    </xdr:to>
    <xdr:pic>
      <xdr:nvPicPr>
        <xdr:cNvPr id="194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963275" y="427672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114300</xdr:colOff>
      <xdr:row>26</xdr:row>
      <xdr:rowOff>9525</xdr:rowOff>
    </xdr:to>
    <xdr:pic>
      <xdr:nvPicPr>
        <xdr:cNvPr id="195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953750" y="48387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29</xdr:row>
      <xdr:rowOff>0</xdr:rowOff>
    </xdr:from>
    <xdr:to>
      <xdr:col>20</xdr:col>
      <xdr:colOff>123825</xdr:colOff>
      <xdr:row>30</xdr:row>
      <xdr:rowOff>9525</xdr:rowOff>
    </xdr:to>
    <xdr:pic>
      <xdr:nvPicPr>
        <xdr:cNvPr id="196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963275" y="56007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285750</xdr:colOff>
      <xdr:row>5</xdr:row>
      <xdr:rowOff>0</xdr:rowOff>
    </xdr:from>
    <xdr:to>
      <xdr:col>23</xdr:col>
      <xdr:colOff>85725</xdr:colOff>
      <xdr:row>6</xdr:row>
      <xdr:rowOff>9525</xdr:rowOff>
    </xdr:to>
    <xdr:pic>
      <xdr:nvPicPr>
        <xdr:cNvPr id="197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601575" y="10287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295275</xdr:colOff>
      <xdr:row>12</xdr:row>
      <xdr:rowOff>0</xdr:rowOff>
    </xdr:from>
    <xdr:to>
      <xdr:col>23</xdr:col>
      <xdr:colOff>95250</xdr:colOff>
      <xdr:row>13</xdr:row>
      <xdr:rowOff>9525</xdr:rowOff>
    </xdr:to>
    <xdr:pic>
      <xdr:nvPicPr>
        <xdr:cNvPr id="198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611100" y="23622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295275</xdr:colOff>
      <xdr:row>20</xdr:row>
      <xdr:rowOff>9525</xdr:rowOff>
    </xdr:from>
    <xdr:to>
      <xdr:col>23</xdr:col>
      <xdr:colOff>95250</xdr:colOff>
      <xdr:row>21</xdr:row>
      <xdr:rowOff>19050</xdr:rowOff>
    </xdr:to>
    <xdr:pic>
      <xdr:nvPicPr>
        <xdr:cNvPr id="199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611100" y="389572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27</xdr:row>
      <xdr:rowOff>0</xdr:rowOff>
    </xdr:from>
    <xdr:to>
      <xdr:col>23</xdr:col>
      <xdr:colOff>114300</xdr:colOff>
      <xdr:row>28</xdr:row>
      <xdr:rowOff>9525</xdr:rowOff>
    </xdr:to>
    <xdr:pic>
      <xdr:nvPicPr>
        <xdr:cNvPr id="200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630150" y="52197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9</xdr:row>
      <xdr:rowOff>9525</xdr:rowOff>
    </xdr:from>
    <xdr:to>
      <xdr:col>26</xdr:col>
      <xdr:colOff>114300</xdr:colOff>
      <xdr:row>10</xdr:row>
      <xdr:rowOff>19050</xdr:rowOff>
    </xdr:to>
    <xdr:pic>
      <xdr:nvPicPr>
        <xdr:cNvPr id="201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306550" y="180022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23</xdr:row>
      <xdr:rowOff>9525</xdr:rowOff>
    </xdr:from>
    <xdr:to>
      <xdr:col>26</xdr:col>
      <xdr:colOff>114300</xdr:colOff>
      <xdr:row>24</xdr:row>
      <xdr:rowOff>19050</xdr:rowOff>
    </xdr:to>
    <xdr:pic>
      <xdr:nvPicPr>
        <xdr:cNvPr id="202" name="Check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306550" y="446722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285750</xdr:colOff>
      <xdr:row>16</xdr:row>
      <xdr:rowOff>0</xdr:rowOff>
    </xdr:from>
    <xdr:to>
      <xdr:col>29</xdr:col>
      <xdr:colOff>85725</xdr:colOff>
      <xdr:row>17</xdr:row>
      <xdr:rowOff>9525</xdr:rowOff>
    </xdr:to>
    <xdr:pic>
      <xdr:nvPicPr>
        <xdr:cNvPr id="203" name="Check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5954375" y="31242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114300</xdr:colOff>
      <xdr:row>6</xdr:row>
      <xdr:rowOff>9525</xdr:rowOff>
    </xdr:to>
    <xdr:pic>
      <xdr:nvPicPr>
        <xdr:cNvPr id="204" name="Check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705600" y="10287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114300</xdr:colOff>
      <xdr:row>13</xdr:row>
      <xdr:rowOff>9525</xdr:rowOff>
    </xdr:to>
    <xdr:pic>
      <xdr:nvPicPr>
        <xdr:cNvPr id="205" name="CheckBox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705600" y="23622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20</xdr:row>
      <xdr:rowOff>0</xdr:rowOff>
    </xdr:from>
    <xdr:to>
      <xdr:col>12</xdr:col>
      <xdr:colOff>123825</xdr:colOff>
      <xdr:row>21</xdr:row>
      <xdr:rowOff>9525</xdr:rowOff>
    </xdr:to>
    <xdr:pic>
      <xdr:nvPicPr>
        <xdr:cNvPr id="206" name="CheckBox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715125" y="38862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27</xdr:row>
      <xdr:rowOff>9525</xdr:rowOff>
    </xdr:from>
    <xdr:to>
      <xdr:col>12</xdr:col>
      <xdr:colOff>114300</xdr:colOff>
      <xdr:row>28</xdr:row>
      <xdr:rowOff>19050</xdr:rowOff>
    </xdr:to>
    <xdr:pic>
      <xdr:nvPicPr>
        <xdr:cNvPr id="207" name="CheckBox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705600" y="522922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114300</xdr:colOff>
      <xdr:row>9</xdr:row>
      <xdr:rowOff>9525</xdr:rowOff>
    </xdr:to>
    <xdr:pic>
      <xdr:nvPicPr>
        <xdr:cNvPr id="208" name="CheckBox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029200" y="16002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114300</xdr:colOff>
      <xdr:row>65</xdr:row>
      <xdr:rowOff>9525</xdr:rowOff>
    </xdr:to>
    <xdr:pic>
      <xdr:nvPicPr>
        <xdr:cNvPr id="209" name="CheckBox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0953750" y="1233487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23</xdr:row>
      <xdr:rowOff>9525</xdr:rowOff>
    </xdr:from>
    <xdr:to>
      <xdr:col>9</xdr:col>
      <xdr:colOff>123825</xdr:colOff>
      <xdr:row>24</xdr:row>
      <xdr:rowOff>19050</xdr:rowOff>
    </xdr:to>
    <xdr:pic>
      <xdr:nvPicPr>
        <xdr:cNvPr id="210" name="CheckBox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38725" y="446722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295275</xdr:colOff>
      <xdr:row>66</xdr:row>
      <xdr:rowOff>9525</xdr:rowOff>
    </xdr:from>
    <xdr:to>
      <xdr:col>23</xdr:col>
      <xdr:colOff>95250</xdr:colOff>
      <xdr:row>67</xdr:row>
      <xdr:rowOff>19050</xdr:rowOff>
    </xdr:to>
    <xdr:pic>
      <xdr:nvPicPr>
        <xdr:cNvPr id="211" name="CheckBox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2611100" y="127254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15</xdr:row>
      <xdr:rowOff>0</xdr:rowOff>
    </xdr:from>
    <xdr:to>
      <xdr:col>6</xdr:col>
      <xdr:colOff>152400</xdr:colOff>
      <xdr:row>16</xdr:row>
      <xdr:rowOff>9525</xdr:rowOff>
    </xdr:to>
    <xdr:pic>
      <xdr:nvPicPr>
        <xdr:cNvPr id="212" name="CheckBox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390900" y="29337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295275</xdr:colOff>
      <xdr:row>78</xdr:row>
      <xdr:rowOff>9525</xdr:rowOff>
    </xdr:from>
    <xdr:to>
      <xdr:col>23</xdr:col>
      <xdr:colOff>95250</xdr:colOff>
      <xdr:row>79</xdr:row>
      <xdr:rowOff>19050</xdr:rowOff>
    </xdr:to>
    <xdr:pic>
      <xdr:nvPicPr>
        <xdr:cNvPr id="213" name="CheckBox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2611100" y="150114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295275</xdr:colOff>
      <xdr:row>69</xdr:row>
      <xdr:rowOff>0</xdr:rowOff>
    </xdr:from>
    <xdr:to>
      <xdr:col>26</xdr:col>
      <xdr:colOff>95250</xdr:colOff>
      <xdr:row>70</xdr:row>
      <xdr:rowOff>9525</xdr:rowOff>
    </xdr:to>
    <xdr:pic>
      <xdr:nvPicPr>
        <xdr:cNvPr id="214" name="CheckBox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4287500" y="1328737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114300</xdr:colOff>
      <xdr:row>71</xdr:row>
      <xdr:rowOff>9525</xdr:rowOff>
    </xdr:to>
    <xdr:pic>
      <xdr:nvPicPr>
        <xdr:cNvPr id="215" name="CheckBox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0953750" y="1347787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28575</xdr:rowOff>
    </xdr:from>
    <xdr:to>
      <xdr:col>20</xdr:col>
      <xdr:colOff>114300</xdr:colOff>
      <xdr:row>75</xdr:row>
      <xdr:rowOff>38100</xdr:rowOff>
    </xdr:to>
    <xdr:pic>
      <xdr:nvPicPr>
        <xdr:cNvPr id="216" name="CheckBox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0953750" y="1426845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114300</xdr:colOff>
      <xdr:row>38</xdr:row>
      <xdr:rowOff>9525</xdr:rowOff>
    </xdr:to>
    <xdr:pic>
      <xdr:nvPicPr>
        <xdr:cNvPr id="217" name="CheckBox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705600" y="717232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44</xdr:row>
      <xdr:rowOff>0</xdr:rowOff>
    </xdr:from>
    <xdr:to>
      <xdr:col>12</xdr:col>
      <xdr:colOff>114300</xdr:colOff>
      <xdr:row>45</xdr:row>
      <xdr:rowOff>9525</xdr:rowOff>
    </xdr:to>
    <xdr:pic>
      <xdr:nvPicPr>
        <xdr:cNvPr id="218" name="CheckBox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705600" y="850582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52</xdr:row>
      <xdr:rowOff>0</xdr:rowOff>
    </xdr:from>
    <xdr:to>
      <xdr:col>12</xdr:col>
      <xdr:colOff>123825</xdr:colOff>
      <xdr:row>53</xdr:row>
      <xdr:rowOff>9525</xdr:rowOff>
    </xdr:to>
    <xdr:pic>
      <xdr:nvPicPr>
        <xdr:cNvPr id="219" name="CheckBox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715125" y="1002982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59</xdr:row>
      <xdr:rowOff>9525</xdr:rowOff>
    </xdr:from>
    <xdr:to>
      <xdr:col>12</xdr:col>
      <xdr:colOff>114300</xdr:colOff>
      <xdr:row>60</xdr:row>
      <xdr:rowOff>19050</xdr:rowOff>
    </xdr:to>
    <xdr:pic>
      <xdr:nvPicPr>
        <xdr:cNvPr id="220" name="CheckBox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705600" y="1137285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40</xdr:row>
      <xdr:rowOff>0</xdr:rowOff>
    </xdr:from>
    <xdr:to>
      <xdr:col>9</xdr:col>
      <xdr:colOff>123825</xdr:colOff>
      <xdr:row>41</xdr:row>
      <xdr:rowOff>9525</xdr:rowOff>
    </xdr:to>
    <xdr:pic>
      <xdr:nvPicPr>
        <xdr:cNvPr id="221" name="CheckBox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038725" y="774382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55</xdr:row>
      <xdr:rowOff>0</xdr:rowOff>
    </xdr:from>
    <xdr:to>
      <xdr:col>9</xdr:col>
      <xdr:colOff>123825</xdr:colOff>
      <xdr:row>56</xdr:row>
      <xdr:rowOff>9525</xdr:rowOff>
    </xdr:to>
    <xdr:pic>
      <xdr:nvPicPr>
        <xdr:cNvPr id="222" name="CheckBox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038725" y="1060132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114300</xdr:colOff>
      <xdr:row>69</xdr:row>
      <xdr:rowOff>9525</xdr:rowOff>
    </xdr:to>
    <xdr:pic>
      <xdr:nvPicPr>
        <xdr:cNvPr id="223" name="CheckBox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0953750" y="1309687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114300</xdr:colOff>
      <xdr:row>88</xdr:row>
      <xdr:rowOff>9525</xdr:rowOff>
    </xdr:to>
    <xdr:pic>
      <xdr:nvPicPr>
        <xdr:cNvPr id="224" name="CheckBox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0953750" y="1671637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47</xdr:row>
      <xdr:rowOff>0</xdr:rowOff>
    </xdr:from>
    <xdr:to>
      <xdr:col>6</xdr:col>
      <xdr:colOff>123825</xdr:colOff>
      <xdr:row>48</xdr:row>
      <xdr:rowOff>9525</xdr:rowOff>
    </xdr:to>
    <xdr:pic>
      <xdr:nvPicPr>
        <xdr:cNvPr id="225" name="CheckBox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362325" y="907732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72</xdr:row>
      <xdr:rowOff>9525</xdr:rowOff>
    </xdr:from>
    <xdr:to>
      <xdr:col>23</xdr:col>
      <xdr:colOff>114300</xdr:colOff>
      <xdr:row>73</xdr:row>
      <xdr:rowOff>19050</xdr:rowOff>
    </xdr:to>
    <xdr:pic>
      <xdr:nvPicPr>
        <xdr:cNvPr id="226" name="CheckBox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2630150" y="138684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60</xdr:row>
      <xdr:rowOff>0</xdr:rowOff>
    </xdr:from>
    <xdr:to>
      <xdr:col>3</xdr:col>
      <xdr:colOff>123825</xdr:colOff>
      <xdr:row>61</xdr:row>
      <xdr:rowOff>9525</xdr:rowOff>
    </xdr:to>
    <xdr:pic>
      <xdr:nvPicPr>
        <xdr:cNvPr id="227" name="CheckBox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685925" y="1155382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31</xdr:row>
      <xdr:rowOff>47625</xdr:rowOff>
    </xdr:from>
    <xdr:to>
      <xdr:col>3</xdr:col>
      <xdr:colOff>161925</xdr:colOff>
      <xdr:row>32</xdr:row>
      <xdr:rowOff>9525</xdr:rowOff>
    </xdr:to>
    <xdr:pic>
      <xdr:nvPicPr>
        <xdr:cNvPr id="228" name="CheckBox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724025" y="602932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76</xdr:row>
      <xdr:rowOff>9525</xdr:rowOff>
    </xdr:from>
    <xdr:to>
      <xdr:col>20</xdr:col>
      <xdr:colOff>123825</xdr:colOff>
      <xdr:row>77</xdr:row>
      <xdr:rowOff>19050</xdr:rowOff>
    </xdr:to>
    <xdr:pic>
      <xdr:nvPicPr>
        <xdr:cNvPr id="229" name="CheckBox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0963275" y="146304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35</xdr:row>
      <xdr:rowOff>9525</xdr:rowOff>
    </xdr:from>
    <xdr:to>
      <xdr:col>20</xdr:col>
      <xdr:colOff>123825</xdr:colOff>
      <xdr:row>36</xdr:row>
      <xdr:rowOff>19050</xdr:rowOff>
    </xdr:to>
    <xdr:pic>
      <xdr:nvPicPr>
        <xdr:cNvPr id="230" name="CheckBox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0963275" y="680085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</xdr:colOff>
      <xdr:row>39</xdr:row>
      <xdr:rowOff>47625</xdr:rowOff>
    </xdr:from>
    <xdr:to>
      <xdr:col>20</xdr:col>
      <xdr:colOff>152400</xdr:colOff>
      <xdr:row>40</xdr:row>
      <xdr:rowOff>57150</xdr:rowOff>
    </xdr:to>
    <xdr:pic>
      <xdr:nvPicPr>
        <xdr:cNvPr id="231" name="CheckBox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0991850" y="760095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42</xdr:row>
      <xdr:rowOff>28575</xdr:rowOff>
    </xdr:from>
    <xdr:to>
      <xdr:col>20</xdr:col>
      <xdr:colOff>123825</xdr:colOff>
      <xdr:row>43</xdr:row>
      <xdr:rowOff>38100</xdr:rowOff>
    </xdr:to>
    <xdr:pic>
      <xdr:nvPicPr>
        <xdr:cNvPr id="232" name="CheckBox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0963275" y="81534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</xdr:colOff>
      <xdr:row>46</xdr:row>
      <xdr:rowOff>47625</xdr:rowOff>
    </xdr:from>
    <xdr:to>
      <xdr:col>20</xdr:col>
      <xdr:colOff>152400</xdr:colOff>
      <xdr:row>47</xdr:row>
      <xdr:rowOff>57150</xdr:rowOff>
    </xdr:to>
    <xdr:pic>
      <xdr:nvPicPr>
        <xdr:cNvPr id="233" name="CheckBox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0991850" y="893445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50</xdr:row>
      <xdr:rowOff>28575</xdr:rowOff>
    </xdr:from>
    <xdr:to>
      <xdr:col>20</xdr:col>
      <xdr:colOff>114300</xdr:colOff>
      <xdr:row>51</xdr:row>
      <xdr:rowOff>38100</xdr:rowOff>
    </xdr:to>
    <xdr:pic>
      <xdr:nvPicPr>
        <xdr:cNvPr id="234" name="CheckBox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0953750" y="96774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</xdr:colOff>
      <xdr:row>54</xdr:row>
      <xdr:rowOff>47625</xdr:rowOff>
    </xdr:from>
    <xdr:to>
      <xdr:col>20</xdr:col>
      <xdr:colOff>152400</xdr:colOff>
      <xdr:row>55</xdr:row>
      <xdr:rowOff>57150</xdr:rowOff>
    </xdr:to>
    <xdr:pic>
      <xdr:nvPicPr>
        <xdr:cNvPr id="235" name="CheckBox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0991850" y="1045845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57</xdr:row>
      <xdr:rowOff>9525</xdr:rowOff>
    </xdr:from>
    <xdr:to>
      <xdr:col>20</xdr:col>
      <xdr:colOff>123825</xdr:colOff>
      <xdr:row>58</xdr:row>
      <xdr:rowOff>19050</xdr:rowOff>
    </xdr:to>
    <xdr:pic>
      <xdr:nvPicPr>
        <xdr:cNvPr id="236" name="CheckBox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0963275" y="1099185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</xdr:colOff>
      <xdr:row>61</xdr:row>
      <xdr:rowOff>28575</xdr:rowOff>
    </xdr:from>
    <xdr:to>
      <xdr:col>20</xdr:col>
      <xdr:colOff>152400</xdr:colOff>
      <xdr:row>62</xdr:row>
      <xdr:rowOff>38100</xdr:rowOff>
    </xdr:to>
    <xdr:pic>
      <xdr:nvPicPr>
        <xdr:cNvPr id="237" name="CheckBox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0991850" y="117729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285750</xdr:colOff>
      <xdr:row>37</xdr:row>
      <xdr:rowOff>0</xdr:rowOff>
    </xdr:from>
    <xdr:to>
      <xdr:col>23</xdr:col>
      <xdr:colOff>85725</xdr:colOff>
      <xdr:row>38</xdr:row>
      <xdr:rowOff>9525</xdr:rowOff>
    </xdr:to>
    <xdr:pic>
      <xdr:nvPicPr>
        <xdr:cNvPr id="238" name="CheckBox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2601575" y="717232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295275</xdr:colOff>
      <xdr:row>44</xdr:row>
      <xdr:rowOff>0</xdr:rowOff>
    </xdr:from>
    <xdr:to>
      <xdr:col>23</xdr:col>
      <xdr:colOff>95250</xdr:colOff>
      <xdr:row>45</xdr:row>
      <xdr:rowOff>9525</xdr:rowOff>
    </xdr:to>
    <xdr:pic>
      <xdr:nvPicPr>
        <xdr:cNvPr id="239" name="CheckBox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2611100" y="850582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295275</xdr:colOff>
      <xdr:row>52</xdr:row>
      <xdr:rowOff>9525</xdr:rowOff>
    </xdr:from>
    <xdr:to>
      <xdr:col>23</xdr:col>
      <xdr:colOff>95250</xdr:colOff>
      <xdr:row>53</xdr:row>
      <xdr:rowOff>19050</xdr:rowOff>
    </xdr:to>
    <xdr:pic>
      <xdr:nvPicPr>
        <xdr:cNvPr id="240" name="CheckBox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2611100" y="1003935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59</xdr:row>
      <xdr:rowOff>0</xdr:rowOff>
    </xdr:from>
    <xdr:to>
      <xdr:col>23</xdr:col>
      <xdr:colOff>114300</xdr:colOff>
      <xdr:row>60</xdr:row>
      <xdr:rowOff>9525</xdr:rowOff>
    </xdr:to>
    <xdr:pic>
      <xdr:nvPicPr>
        <xdr:cNvPr id="241" name="CheckBox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2630150" y="1136332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41</xdr:row>
      <xdr:rowOff>9525</xdr:rowOff>
    </xdr:from>
    <xdr:to>
      <xdr:col>26</xdr:col>
      <xdr:colOff>114300</xdr:colOff>
      <xdr:row>42</xdr:row>
      <xdr:rowOff>19050</xdr:rowOff>
    </xdr:to>
    <xdr:pic>
      <xdr:nvPicPr>
        <xdr:cNvPr id="242" name="CheckBox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4306550" y="794385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55</xdr:row>
      <xdr:rowOff>9525</xdr:rowOff>
    </xdr:from>
    <xdr:to>
      <xdr:col>26</xdr:col>
      <xdr:colOff>114300</xdr:colOff>
      <xdr:row>56</xdr:row>
      <xdr:rowOff>19050</xdr:rowOff>
    </xdr:to>
    <xdr:pic>
      <xdr:nvPicPr>
        <xdr:cNvPr id="243" name="CheckBox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4306550" y="1061085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285750</xdr:colOff>
      <xdr:row>48</xdr:row>
      <xdr:rowOff>0</xdr:rowOff>
    </xdr:from>
    <xdr:to>
      <xdr:col>29</xdr:col>
      <xdr:colOff>85725</xdr:colOff>
      <xdr:row>49</xdr:row>
      <xdr:rowOff>9525</xdr:rowOff>
    </xdr:to>
    <xdr:pic>
      <xdr:nvPicPr>
        <xdr:cNvPr id="244" name="CheckBox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5954375" y="926782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285750</xdr:colOff>
      <xdr:row>31</xdr:row>
      <xdr:rowOff>0</xdr:rowOff>
    </xdr:from>
    <xdr:to>
      <xdr:col>32</xdr:col>
      <xdr:colOff>85725</xdr:colOff>
      <xdr:row>31</xdr:row>
      <xdr:rowOff>200025</xdr:rowOff>
    </xdr:to>
    <xdr:pic>
      <xdr:nvPicPr>
        <xdr:cNvPr id="245" name="CheckBox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7697450" y="59817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285750</xdr:colOff>
      <xdr:row>61</xdr:row>
      <xdr:rowOff>0</xdr:rowOff>
    </xdr:from>
    <xdr:to>
      <xdr:col>32</xdr:col>
      <xdr:colOff>85725</xdr:colOff>
      <xdr:row>62</xdr:row>
      <xdr:rowOff>9525</xdr:rowOff>
    </xdr:to>
    <xdr:pic>
      <xdr:nvPicPr>
        <xdr:cNvPr id="246" name="CheckBox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7697450" y="1174432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114300</xdr:colOff>
      <xdr:row>84</xdr:row>
      <xdr:rowOff>9525</xdr:rowOff>
    </xdr:to>
    <xdr:pic>
      <xdr:nvPicPr>
        <xdr:cNvPr id="247" name="CheckBox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0953750" y="1595437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114300</xdr:colOff>
      <xdr:row>81</xdr:row>
      <xdr:rowOff>9525</xdr:rowOff>
    </xdr:to>
    <xdr:pic>
      <xdr:nvPicPr>
        <xdr:cNvPr id="248" name="CheckBox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0953750" y="1538287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75</xdr:row>
      <xdr:rowOff>0</xdr:rowOff>
    </xdr:from>
    <xdr:to>
      <xdr:col>29</xdr:col>
      <xdr:colOff>114300</xdr:colOff>
      <xdr:row>76</xdr:row>
      <xdr:rowOff>9525</xdr:rowOff>
    </xdr:to>
    <xdr:pic>
      <xdr:nvPicPr>
        <xdr:cNvPr id="249" name="CheckBox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5982950" y="1443037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295275</xdr:colOff>
      <xdr:row>81</xdr:row>
      <xdr:rowOff>0</xdr:rowOff>
    </xdr:from>
    <xdr:to>
      <xdr:col>29</xdr:col>
      <xdr:colOff>95250</xdr:colOff>
      <xdr:row>82</xdr:row>
      <xdr:rowOff>9525</xdr:rowOff>
    </xdr:to>
    <xdr:pic>
      <xdr:nvPicPr>
        <xdr:cNvPr id="250" name="CheckBox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15963900" y="1557337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295275</xdr:colOff>
      <xdr:row>85</xdr:row>
      <xdr:rowOff>0</xdr:rowOff>
    </xdr:from>
    <xdr:to>
      <xdr:col>29</xdr:col>
      <xdr:colOff>95250</xdr:colOff>
      <xdr:row>86</xdr:row>
      <xdr:rowOff>9525</xdr:rowOff>
    </xdr:to>
    <xdr:pic>
      <xdr:nvPicPr>
        <xdr:cNvPr id="251" name="CheckBox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5963900" y="1633537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295275</xdr:colOff>
      <xdr:row>78</xdr:row>
      <xdr:rowOff>0</xdr:rowOff>
    </xdr:from>
    <xdr:to>
      <xdr:col>32</xdr:col>
      <xdr:colOff>95250</xdr:colOff>
      <xdr:row>79</xdr:row>
      <xdr:rowOff>9525</xdr:rowOff>
    </xdr:to>
    <xdr:pic>
      <xdr:nvPicPr>
        <xdr:cNvPr id="252" name="CheckBox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17706975" y="1500187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68</xdr:row>
      <xdr:rowOff>0</xdr:rowOff>
    </xdr:from>
    <xdr:to>
      <xdr:col>12</xdr:col>
      <xdr:colOff>114300</xdr:colOff>
      <xdr:row>69</xdr:row>
      <xdr:rowOff>9525</xdr:rowOff>
    </xdr:to>
    <xdr:pic>
      <xdr:nvPicPr>
        <xdr:cNvPr id="253" name="CheckBox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6705600" y="1309687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114300</xdr:colOff>
      <xdr:row>65</xdr:row>
      <xdr:rowOff>9525</xdr:rowOff>
    </xdr:to>
    <xdr:pic>
      <xdr:nvPicPr>
        <xdr:cNvPr id="254" name="CheckBox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6705600" y="1233487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9525</xdr:rowOff>
    </xdr:from>
    <xdr:to>
      <xdr:col>12</xdr:col>
      <xdr:colOff>114300</xdr:colOff>
      <xdr:row>75</xdr:row>
      <xdr:rowOff>19050</xdr:rowOff>
    </xdr:to>
    <xdr:pic>
      <xdr:nvPicPr>
        <xdr:cNvPr id="255" name="CheckBox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6705600" y="142494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70</xdr:row>
      <xdr:rowOff>0</xdr:rowOff>
    </xdr:from>
    <xdr:to>
      <xdr:col>12</xdr:col>
      <xdr:colOff>114300</xdr:colOff>
      <xdr:row>71</xdr:row>
      <xdr:rowOff>9525</xdr:rowOff>
    </xdr:to>
    <xdr:pic>
      <xdr:nvPicPr>
        <xdr:cNvPr id="256" name="CheckBox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6705600" y="1347787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76</xdr:row>
      <xdr:rowOff>9525</xdr:rowOff>
    </xdr:from>
    <xdr:to>
      <xdr:col>12</xdr:col>
      <xdr:colOff>114300</xdr:colOff>
      <xdr:row>77</xdr:row>
      <xdr:rowOff>19050</xdr:rowOff>
    </xdr:to>
    <xdr:pic>
      <xdr:nvPicPr>
        <xdr:cNvPr id="257" name="CheckBox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6705600" y="146304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80</xdr:row>
      <xdr:rowOff>0</xdr:rowOff>
    </xdr:from>
    <xdr:to>
      <xdr:col>12</xdr:col>
      <xdr:colOff>114300</xdr:colOff>
      <xdr:row>81</xdr:row>
      <xdr:rowOff>9525</xdr:rowOff>
    </xdr:to>
    <xdr:pic>
      <xdr:nvPicPr>
        <xdr:cNvPr id="258" name="CheckBox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6705600" y="1538287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83</xdr:row>
      <xdr:rowOff>0</xdr:rowOff>
    </xdr:from>
    <xdr:to>
      <xdr:col>12</xdr:col>
      <xdr:colOff>114300</xdr:colOff>
      <xdr:row>84</xdr:row>
      <xdr:rowOff>9525</xdr:rowOff>
    </xdr:to>
    <xdr:pic>
      <xdr:nvPicPr>
        <xdr:cNvPr id="259" name="CheckBox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6705600" y="1595437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87</xdr:row>
      <xdr:rowOff>0</xdr:rowOff>
    </xdr:from>
    <xdr:to>
      <xdr:col>12</xdr:col>
      <xdr:colOff>114300</xdr:colOff>
      <xdr:row>88</xdr:row>
      <xdr:rowOff>9525</xdr:rowOff>
    </xdr:to>
    <xdr:pic>
      <xdr:nvPicPr>
        <xdr:cNvPr id="260" name="CheckBox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6705600" y="1671637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72</xdr:row>
      <xdr:rowOff>47625</xdr:rowOff>
    </xdr:from>
    <xdr:to>
      <xdr:col>9</xdr:col>
      <xdr:colOff>123825</xdr:colOff>
      <xdr:row>73</xdr:row>
      <xdr:rowOff>57150</xdr:rowOff>
    </xdr:to>
    <xdr:pic>
      <xdr:nvPicPr>
        <xdr:cNvPr id="261" name="CheckBox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5038725" y="139065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88</xdr:row>
      <xdr:rowOff>0</xdr:rowOff>
    </xdr:from>
    <xdr:to>
      <xdr:col>6</xdr:col>
      <xdr:colOff>114300</xdr:colOff>
      <xdr:row>89</xdr:row>
      <xdr:rowOff>9525</xdr:rowOff>
    </xdr:to>
    <xdr:pic>
      <xdr:nvPicPr>
        <xdr:cNvPr id="262" name="CheckBox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3352800" y="1690687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114300</xdr:colOff>
      <xdr:row>85</xdr:row>
      <xdr:rowOff>9525</xdr:rowOff>
    </xdr:to>
    <xdr:pic>
      <xdr:nvPicPr>
        <xdr:cNvPr id="263" name="CheckBox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3352800" y="1614487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78</xdr:row>
      <xdr:rowOff>9525</xdr:rowOff>
    </xdr:from>
    <xdr:to>
      <xdr:col>9</xdr:col>
      <xdr:colOff>152400</xdr:colOff>
      <xdr:row>79</xdr:row>
      <xdr:rowOff>19050</xdr:rowOff>
    </xdr:to>
    <xdr:pic>
      <xdr:nvPicPr>
        <xdr:cNvPr id="264" name="CheckBox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5067300" y="150114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66</xdr:row>
      <xdr:rowOff>0</xdr:rowOff>
    </xdr:from>
    <xdr:to>
      <xdr:col>9</xdr:col>
      <xdr:colOff>123825</xdr:colOff>
      <xdr:row>67</xdr:row>
      <xdr:rowOff>9525</xdr:rowOff>
    </xdr:to>
    <xdr:pic>
      <xdr:nvPicPr>
        <xdr:cNvPr id="265" name="CheckBox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5038725" y="1271587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86</xdr:row>
      <xdr:rowOff>0</xdr:rowOff>
    </xdr:from>
    <xdr:to>
      <xdr:col>3</xdr:col>
      <xdr:colOff>123825</xdr:colOff>
      <xdr:row>87</xdr:row>
      <xdr:rowOff>9525</xdr:rowOff>
    </xdr:to>
    <xdr:pic>
      <xdr:nvPicPr>
        <xdr:cNvPr id="266" name="CheckBox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1685925" y="1652587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91</xdr:row>
      <xdr:rowOff>28575</xdr:rowOff>
    </xdr:from>
    <xdr:to>
      <xdr:col>3</xdr:col>
      <xdr:colOff>114300</xdr:colOff>
      <xdr:row>92</xdr:row>
      <xdr:rowOff>28575</xdr:rowOff>
    </xdr:to>
    <xdr:pic>
      <xdr:nvPicPr>
        <xdr:cNvPr id="267" name="CheckBox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676400" y="1750695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69</xdr:row>
      <xdr:rowOff>9525</xdr:rowOff>
    </xdr:from>
    <xdr:to>
      <xdr:col>6</xdr:col>
      <xdr:colOff>123825</xdr:colOff>
      <xdr:row>70</xdr:row>
      <xdr:rowOff>19050</xdr:rowOff>
    </xdr:to>
    <xdr:pic>
      <xdr:nvPicPr>
        <xdr:cNvPr id="268" name="CheckBox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3362325" y="132969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32"/>
  <sheetViews>
    <sheetView zoomScalePageLayoutView="0" workbookViewId="0" topLeftCell="A22">
      <selection activeCell="C27" sqref="C27"/>
    </sheetView>
  </sheetViews>
  <sheetFormatPr defaultColWidth="11.421875" defaultRowHeight="15"/>
  <cols>
    <col min="1" max="1" width="5.421875" style="45" customWidth="1"/>
    <col min="2" max="2" width="17.57421875" style="0" customWidth="1"/>
    <col min="3" max="3" width="15.57421875" style="0" customWidth="1"/>
    <col min="4" max="4" width="11.421875" style="0" customWidth="1"/>
    <col min="5" max="5" width="33.00390625" style="0" customWidth="1"/>
    <col min="6" max="6" width="13.140625" style="0" customWidth="1"/>
  </cols>
  <sheetData>
    <row r="1" spans="1:6" ht="12.75" customHeight="1">
      <c r="A1" s="120" t="s">
        <v>132</v>
      </c>
      <c r="B1" s="121"/>
      <c r="C1" s="122"/>
      <c r="D1" s="102" t="s">
        <v>30</v>
      </c>
      <c r="E1" s="129">
        <v>44664</v>
      </c>
      <c r="F1" s="130"/>
    </row>
    <row r="2" spans="1:6" ht="12.75" customHeight="1">
      <c r="A2" s="123"/>
      <c r="B2" s="124"/>
      <c r="C2" s="125"/>
      <c r="D2" s="102" t="s">
        <v>31</v>
      </c>
      <c r="E2" s="131" t="s">
        <v>135</v>
      </c>
      <c r="F2" s="130"/>
    </row>
    <row r="3" spans="1:6" ht="12.75" customHeight="1">
      <c r="A3" s="126"/>
      <c r="B3" s="127"/>
      <c r="C3" s="128"/>
      <c r="D3" s="102" t="s">
        <v>32</v>
      </c>
      <c r="E3" s="131" t="s">
        <v>193</v>
      </c>
      <c r="F3" s="130"/>
    </row>
    <row r="4" spans="1:6" ht="39.75" customHeight="1">
      <c r="A4" s="13" t="s">
        <v>33</v>
      </c>
      <c r="B4" s="13" t="s">
        <v>17</v>
      </c>
      <c r="C4" s="13" t="s">
        <v>24</v>
      </c>
      <c r="D4" s="13" t="s">
        <v>25</v>
      </c>
      <c r="E4" s="13" t="s">
        <v>34</v>
      </c>
      <c r="F4" s="13" t="s">
        <v>133</v>
      </c>
    </row>
    <row r="5" spans="1:6" ht="17.25" customHeight="1">
      <c r="A5" s="94"/>
      <c r="B5" s="94"/>
      <c r="C5" s="94"/>
      <c r="D5" s="94"/>
      <c r="E5" s="94"/>
      <c r="F5" s="94"/>
    </row>
    <row r="6" spans="1:6" ht="19.5" customHeight="1">
      <c r="A6" s="104">
        <v>1</v>
      </c>
      <c r="B6" s="112" t="s">
        <v>151</v>
      </c>
      <c r="C6" s="112" t="s">
        <v>152</v>
      </c>
      <c r="D6" s="112" t="s">
        <v>137</v>
      </c>
      <c r="E6" s="106" t="s">
        <v>131</v>
      </c>
      <c r="F6" s="103"/>
    </row>
    <row r="7" spans="1:6" ht="19.5" customHeight="1">
      <c r="A7" s="105">
        <v>2</v>
      </c>
      <c r="B7" s="112" t="s">
        <v>153</v>
      </c>
      <c r="C7" s="112" t="s">
        <v>134</v>
      </c>
      <c r="D7" s="112" t="s">
        <v>139</v>
      </c>
      <c r="E7" s="106" t="s">
        <v>136</v>
      </c>
      <c r="F7" s="103"/>
    </row>
    <row r="8" spans="1:6" ht="19.5" customHeight="1">
      <c r="A8" s="104">
        <v>3</v>
      </c>
      <c r="B8" s="112" t="s">
        <v>154</v>
      </c>
      <c r="C8" s="112" t="s">
        <v>155</v>
      </c>
      <c r="D8" s="112" t="s">
        <v>145</v>
      </c>
      <c r="E8" s="106" t="s">
        <v>140</v>
      </c>
      <c r="F8" s="103"/>
    </row>
    <row r="9" spans="1:6" ht="19.5" customHeight="1">
      <c r="A9" s="104">
        <v>4</v>
      </c>
      <c r="B9" s="112" t="s">
        <v>156</v>
      </c>
      <c r="C9" s="112" t="s">
        <v>130</v>
      </c>
      <c r="D9" s="112" t="s">
        <v>144</v>
      </c>
      <c r="E9" s="106" t="s">
        <v>141</v>
      </c>
      <c r="F9" s="103"/>
    </row>
    <row r="10" spans="1:6" ht="19.5" customHeight="1">
      <c r="A10" s="104">
        <v>5</v>
      </c>
      <c r="B10" s="112" t="s">
        <v>157</v>
      </c>
      <c r="C10" s="112" t="s">
        <v>158</v>
      </c>
      <c r="D10" s="112" t="s">
        <v>145</v>
      </c>
      <c r="E10" s="106" t="s">
        <v>140</v>
      </c>
      <c r="F10" s="103"/>
    </row>
    <row r="11" spans="1:6" ht="19.5" customHeight="1">
      <c r="A11" s="104">
        <v>6</v>
      </c>
      <c r="B11" s="112" t="s">
        <v>161</v>
      </c>
      <c r="C11" s="112" t="s">
        <v>162</v>
      </c>
      <c r="D11" s="112" t="s">
        <v>139</v>
      </c>
      <c r="E11" s="106" t="s">
        <v>136</v>
      </c>
      <c r="F11" s="103"/>
    </row>
    <row r="12" spans="1:6" ht="19.5" customHeight="1">
      <c r="A12" s="104">
        <v>7</v>
      </c>
      <c r="B12" s="112" t="s">
        <v>159</v>
      </c>
      <c r="C12" s="112" t="s">
        <v>160</v>
      </c>
      <c r="D12" s="112" t="s">
        <v>137</v>
      </c>
      <c r="E12" s="106" t="s">
        <v>131</v>
      </c>
      <c r="F12" s="103"/>
    </row>
    <row r="13" spans="1:6" ht="19.5" customHeight="1">
      <c r="A13" s="104">
        <v>8</v>
      </c>
      <c r="B13" s="112" t="s">
        <v>166</v>
      </c>
      <c r="C13" s="112" t="s">
        <v>167</v>
      </c>
      <c r="D13" s="112" t="s">
        <v>144</v>
      </c>
      <c r="E13" s="106" t="s">
        <v>141</v>
      </c>
      <c r="F13" s="103"/>
    </row>
    <row r="14" spans="1:6" ht="19.5" customHeight="1">
      <c r="A14" s="104">
        <v>9</v>
      </c>
      <c r="B14" s="112" t="s">
        <v>163</v>
      </c>
      <c r="C14" s="112" t="s">
        <v>164</v>
      </c>
      <c r="D14" s="112" t="s">
        <v>165</v>
      </c>
      <c r="E14" s="106" t="s">
        <v>143</v>
      </c>
      <c r="F14" s="103"/>
    </row>
    <row r="15" spans="1:6" ht="19.5" customHeight="1">
      <c r="A15" s="104">
        <v>10</v>
      </c>
      <c r="B15" s="112" t="s">
        <v>169</v>
      </c>
      <c r="C15" s="112" t="s">
        <v>170</v>
      </c>
      <c r="D15" s="112" t="s">
        <v>139</v>
      </c>
      <c r="E15" s="106" t="s">
        <v>136</v>
      </c>
      <c r="F15" s="103"/>
    </row>
    <row r="16" spans="1:6" ht="19.5" customHeight="1">
      <c r="A16" s="104">
        <v>11</v>
      </c>
      <c r="B16" s="112" t="s">
        <v>171</v>
      </c>
      <c r="C16" s="112" t="s">
        <v>172</v>
      </c>
      <c r="D16" s="112" t="s">
        <v>145</v>
      </c>
      <c r="E16" s="106" t="s">
        <v>140</v>
      </c>
      <c r="F16" s="103"/>
    </row>
    <row r="17" spans="1:6" ht="19.5" customHeight="1">
      <c r="A17" s="104">
        <v>12</v>
      </c>
      <c r="B17" s="112" t="s">
        <v>175</v>
      </c>
      <c r="C17" s="112" t="s">
        <v>138</v>
      </c>
      <c r="D17" s="112" t="s">
        <v>144</v>
      </c>
      <c r="E17" s="106" t="s">
        <v>141</v>
      </c>
      <c r="F17" s="103"/>
    </row>
    <row r="18" spans="1:6" ht="19.5" customHeight="1">
      <c r="A18" s="104">
        <v>13</v>
      </c>
      <c r="B18" s="112" t="s">
        <v>168</v>
      </c>
      <c r="C18" s="112" t="s">
        <v>147</v>
      </c>
      <c r="D18" s="112" t="s">
        <v>137</v>
      </c>
      <c r="E18" s="106" t="s">
        <v>131</v>
      </c>
      <c r="F18" s="103"/>
    </row>
    <row r="19" spans="1:6" ht="19.5" customHeight="1">
      <c r="A19" s="104">
        <v>14</v>
      </c>
      <c r="B19" s="112" t="s">
        <v>173</v>
      </c>
      <c r="C19" s="112" t="s">
        <v>174</v>
      </c>
      <c r="D19" s="112" t="s">
        <v>139</v>
      </c>
      <c r="E19" s="106" t="s">
        <v>136</v>
      </c>
      <c r="F19" s="103"/>
    </row>
    <row r="20" spans="1:6" ht="19.5" customHeight="1">
      <c r="A20" s="104">
        <v>15</v>
      </c>
      <c r="B20" s="112" t="s">
        <v>176</v>
      </c>
      <c r="C20" s="112" t="s">
        <v>172</v>
      </c>
      <c r="D20" s="112" t="s">
        <v>145</v>
      </c>
      <c r="E20" s="106" t="s">
        <v>140</v>
      </c>
      <c r="F20" s="103"/>
    </row>
    <row r="21" spans="1:6" ht="19.5" customHeight="1">
      <c r="A21" s="104">
        <v>16</v>
      </c>
      <c r="B21" s="112" t="s">
        <v>179</v>
      </c>
      <c r="C21" s="112" t="s">
        <v>180</v>
      </c>
      <c r="D21" s="112" t="s">
        <v>181</v>
      </c>
      <c r="E21" s="106" t="s">
        <v>146</v>
      </c>
      <c r="F21" s="103"/>
    </row>
    <row r="22" spans="1:6" ht="19.5" customHeight="1">
      <c r="A22" s="104">
        <v>17</v>
      </c>
      <c r="B22" s="112" t="s">
        <v>177</v>
      </c>
      <c r="C22" s="112" t="s">
        <v>178</v>
      </c>
      <c r="D22" s="112" t="s">
        <v>145</v>
      </c>
      <c r="E22" s="106" t="s">
        <v>140</v>
      </c>
      <c r="F22" s="103"/>
    </row>
    <row r="23" spans="1:6" ht="19.5" customHeight="1">
      <c r="A23" s="104">
        <v>18</v>
      </c>
      <c r="B23" s="112" t="s">
        <v>185</v>
      </c>
      <c r="C23" s="112" t="s">
        <v>186</v>
      </c>
      <c r="D23" s="112" t="s">
        <v>150</v>
      </c>
      <c r="E23" s="106" t="s">
        <v>148</v>
      </c>
      <c r="F23" s="103"/>
    </row>
    <row r="24" spans="1:6" ht="19.5" customHeight="1">
      <c r="A24" s="104">
        <v>19</v>
      </c>
      <c r="B24" s="107"/>
      <c r="C24" s="107"/>
      <c r="D24" s="107"/>
      <c r="E24" s="106"/>
      <c r="F24" s="103"/>
    </row>
    <row r="25" spans="1:6" ht="19.5" customHeight="1">
      <c r="A25" s="104">
        <v>20</v>
      </c>
      <c r="B25" s="112" t="s">
        <v>182</v>
      </c>
      <c r="C25" s="112" t="s">
        <v>183</v>
      </c>
      <c r="D25" s="112" t="s">
        <v>145</v>
      </c>
      <c r="E25" s="106" t="s">
        <v>140</v>
      </c>
      <c r="F25" s="103"/>
    </row>
    <row r="26" spans="1:6" ht="19.5" customHeight="1">
      <c r="A26" s="104">
        <v>21</v>
      </c>
      <c r="B26" s="112" t="s">
        <v>192</v>
      </c>
      <c r="C26" s="112" t="s">
        <v>142</v>
      </c>
      <c r="D26" s="112" t="s">
        <v>139</v>
      </c>
      <c r="E26" s="106" t="s">
        <v>136</v>
      </c>
      <c r="F26" s="103"/>
    </row>
    <row r="27" spans="1:6" ht="19.5" customHeight="1">
      <c r="A27" s="104">
        <v>22</v>
      </c>
      <c r="B27" s="112" t="s">
        <v>184</v>
      </c>
      <c r="C27" s="112" t="s">
        <v>130</v>
      </c>
      <c r="D27" s="112" t="s">
        <v>165</v>
      </c>
      <c r="E27" s="106" t="s">
        <v>143</v>
      </c>
      <c r="F27" s="103"/>
    </row>
    <row r="28" spans="1:6" ht="19.5" customHeight="1">
      <c r="A28" s="104">
        <v>23</v>
      </c>
      <c r="B28" s="112" t="s">
        <v>190</v>
      </c>
      <c r="C28" s="112" t="s">
        <v>191</v>
      </c>
      <c r="D28" s="112" t="s">
        <v>145</v>
      </c>
      <c r="E28" s="106" t="s">
        <v>140</v>
      </c>
      <c r="F28" s="103"/>
    </row>
    <row r="29" spans="1:6" ht="19.5" customHeight="1">
      <c r="A29" s="104">
        <v>24</v>
      </c>
      <c r="B29" s="107"/>
      <c r="C29" s="107"/>
      <c r="D29" s="107"/>
      <c r="E29" s="106"/>
      <c r="F29" s="103"/>
    </row>
    <row r="32" spans="2:5" ht="15">
      <c r="B32" s="107" t="s">
        <v>187</v>
      </c>
      <c r="C32" s="107" t="s">
        <v>188</v>
      </c>
      <c r="D32" s="107" t="s">
        <v>189</v>
      </c>
      <c r="E32" s="106" t="s">
        <v>149</v>
      </c>
    </row>
  </sheetData>
  <sheetProtection formatCells="0"/>
  <autoFilter ref="A5:F5">
    <sortState ref="A6:F32">
      <sortCondition sortBy="value" ref="A6:A32"/>
    </sortState>
  </autoFilter>
  <mergeCells count="4">
    <mergeCell ref="A1:C3"/>
    <mergeCell ref="E1:F1"/>
    <mergeCell ref="E2:F2"/>
    <mergeCell ref="E3:F3"/>
  </mergeCells>
  <printOptions/>
  <pageMargins left="0.25" right="0.25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3"/>
  <dimension ref="A1:H18"/>
  <sheetViews>
    <sheetView zoomScalePageLayoutView="0" workbookViewId="0" topLeftCell="A1">
      <selection activeCell="G6" sqref="G6"/>
    </sheetView>
  </sheetViews>
  <sheetFormatPr defaultColWidth="11.421875" defaultRowHeight="15"/>
  <cols>
    <col min="1" max="1" width="4.7109375" style="8" customWidth="1"/>
    <col min="2" max="3" width="18.7109375" style="8" customWidth="1"/>
    <col min="4" max="7" width="13.7109375" style="8" customWidth="1"/>
    <col min="8" max="8" width="9.7109375" style="8" customWidth="1"/>
    <col min="9" max="16384" width="11.421875" style="8" customWidth="1"/>
  </cols>
  <sheetData>
    <row r="1" spans="1:8" ht="38.25" customHeight="1" thickBot="1" thickTop="1">
      <c r="A1" s="150" t="s">
        <v>129</v>
      </c>
      <c r="B1" s="151"/>
      <c r="C1" s="151"/>
      <c r="D1" s="151"/>
      <c r="E1" s="151"/>
      <c r="F1" s="151"/>
      <c r="G1" s="152"/>
      <c r="H1" s="7"/>
    </row>
    <row r="2" spans="1:7" ht="30" customHeight="1" thickTop="1">
      <c r="A2" s="157" t="s">
        <v>46</v>
      </c>
      <c r="B2" s="158"/>
      <c r="C2" s="158"/>
      <c r="D2" s="158"/>
      <c r="E2" s="158"/>
      <c r="F2" s="158"/>
      <c r="G2" s="159"/>
    </row>
    <row r="3" spans="1:7" ht="27.75" customHeight="1">
      <c r="A3" s="100"/>
      <c r="B3" s="101" t="s">
        <v>17</v>
      </c>
      <c r="C3" s="101" t="s">
        <v>18</v>
      </c>
      <c r="D3" s="101" t="s">
        <v>19</v>
      </c>
      <c r="E3" s="19" t="s">
        <v>20</v>
      </c>
      <c r="F3" s="19" t="s">
        <v>21</v>
      </c>
      <c r="G3" s="20" t="s">
        <v>22</v>
      </c>
    </row>
    <row r="4" spans="1:7" ht="27.75" customHeight="1">
      <c r="A4" s="16">
        <v>8</v>
      </c>
      <c r="B4" s="6" t="str">
        <f>VLOOKUP($A4,Engagés!$A$6:$F$29,2,FALSE)</f>
        <v>BECQUEREL</v>
      </c>
      <c r="C4" s="6" t="str">
        <f>VLOOKUP($A4,Engagés!$A$1:$F$339,3,FALSE)</f>
        <v>NATHAN</v>
      </c>
      <c r="D4" s="6" t="str">
        <f>VLOOKUP($A4,Engagés!$A$1:$F$339,4,FALSE)</f>
        <v>91-4-SCVB</v>
      </c>
      <c r="E4" s="40"/>
      <c r="F4" s="40"/>
      <c r="G4" s="39" t="s">
        <v>13</v>
      </c>
    </row>
    <row r="5" spans="1:7" ht="27.75" customHeight="1">
      <c r="A5" s="17">
        <v>9</v>
      </c>
      <c r="B5" s="6" t="str">
        <f>VLOOKUP($A5,Engagés!$A$6:$F$29,2,FALSE)</f>
        <v>BAUD</v>
      </c>
      <c r="C5" s="6" t="str">
        <f>VLOOKUP($A5,Engagés!$A$1:$F$339,3,FALSE)</f>
        <v>LEOPOLD</v>
      </c>
      <c r="D5" s="6" t="str">
        <f>VLOOKUP($A5,Engagés!$A$1:$F$339,4,FALSE)</f>
        <v>75-2-SUPA</v>
      </c>
      <c r="E5" s="40"/>
      <c r="F5" s="40"/>
      <c r="G5" s="39" t="s">
        <v>14</v>
      </c>
    </row>
    <row r="6" spans="1:7" ht="27.75" customHeight="1" thickBot="1">
      <c r="A6" s="17">
        <v>24</v>
      </c>
      <c r="B6" s="6">
        <f>VLOOKUP($A6,Engagés!$A$6:$F$29,2,FALSE)</f>
        <v>0</v>
      </c>
      <c r="C6" s="6">
        <f>VLOOKUP($A6,Engagés!$A$1:$F$339,3,FALSE)</f>
        <v>0</v>
      </c>
      <c r="D6" s="6">
        <f>VLOOKUP($A6,Engagés!$A$1:$F$339,4,FALSE)</f>
        <v>0</v>
      </c>
      <c r="E6" s="40"/>
      <c r="F6" s="40"/>
      <c r="G6" s="39" t="s">
        <v>15</v>
      </c>
    </row>
    <row r="7" spans="1:7" ht="12" customHeight="1" thickTop="1">
      <c r="A7" s="153"/>
      <c r="B7" s="154"/>
      <c r="C7" s="154"/>
      <c r="D7" s="154"/>
      <c r="E7" s="154"/>
      <c r="F7" s="154"/>
      <c r="G7" s="155"/>
    </row>
    <row r="8" spans="1:7" ht="27.75" customHeight="1">
      <c r="A8" s="138" t="s">
        <v>54</v>
      </c>
      <c r="B8" s="139"/>
      <c r="C8" s="140"/>
      <c r="D8" s="156" t="s">
        <v>52</v>
      </c>
      <c r="E8" s="140"/>
      <c r="F8" s="101" t="s">
        <v>8</v>
      </c>
      <c r="G8" s="21" t="s">
        <v>53</v>
      </c>
    </row>
    <row r="9" spans="1:7" ht="27.75" customHeight="1">
      <c r="A9" s="138" t="s">
        <v>50</v>
      </c>
      <c r="B9" s="139"/>
      <c r="C9" s="140"/>
      <c r="D9" s="41" t="str">
        <f>B4</f>
        <v>BECQUEREL</v>
      </c>
      <c r="E9" s="41">
        <f>B6</f>
        <v>0</v>
      </c>
      <c r="F9" s="42"/>
      <c r="G9" s="39"/>
    </row>
    <row r="10" spans="1:7" ht="27.75" customHeight="1">
      <c r="A10" s="138" t="s">
        <v>51</v>
      </c>
      <c r="B10" s="139"/>
      <c r="C10" s="140"/>
      <c r="D10" s="41" t="str">
        <f>B5</f>
        <v>BAUD</v>
      </c>
      <c r="E10" s="41">
        <f>B6</f>
        <v>0</v>
      </c>
      <c r="F10" s="42"/>
      <c r="G10" s="39"/>
    </row>
    <row r="11" spans="1:7" ht="27.75" customHeight="1" thickBot="1">
      <c r="A11" s="147" t="s">
        <v>55</v>
      </c>
      <c r="B11" s="148"/>
      <c r="C11" s="149"/>
      <c r="D11" s="43" t="str">
        <f>B4</f>
        <v>BECQUEREL</v>
      </c>
      <c r="E11" s="43" t="str">
        <f>B5</f>
        <v>BAUD</v>
      </c>
      <c r="F11" s="44"/>
      <c r="G11" s="48"/>
    </row>
    <row r="12" spans="1:7" s="9" customFormat="1" ht="27.75" customHeight="1" thickTop="1">
      <c r="A12" s="141" t="s">
        <v>23</v>
      </c>
      <c r="B12" s="142"/>
      <c r="C12" s="142"/>
      <c r="D12" s="143"/>
      <c r="E12" s="144" t="str">
        <f>A2</f>
        <v>POULE 8</v>
      </c>
      <c r="F12" s="145"/>
      <c r="G12" s="146"/>
    </row>
    <row r="13" spans="1:7" s="9" customFormat="1" ht="27.75" customHeight="1">
      <c r="A13" s="137"/>
      <c r="B13" s="136"/>
      <c r="C13" s="135" t="s">
        <v>17</v>
      </c>
      <c r="D13" s="136"/>
      <c r="E13" s="135" t="s">
        <v>24</v>
      </c>
      <c r="F13" s="136"/>
      <c r="G13" s="22" t="s">
        <v>25</v>
      </c>
    </row>
    <row r="14" spans="1:7" s="9" customFormat="1" ht="27.75" customHeight="1">
      <c r="A14" s="137" t="s">
        <v>13</v>
      </c>
      <c r="B14" s="136"/>
      <c r="C14" s="135" t="str">
        <f>IF($G$4="1er",$B$4,IF($G$5="1er",$B$5,IF($G$6="1er",$B$6,"")))</f>
        <v>BECQUEREL</v>
      </c>
      <c r="D14" s="136"/>
      <c r="E14" s="135" t="str">
        <f>IF($G$4="1er",$C$4,IF($G$5="1er",$C$5,IF($G$6="1er",$C$6,"")))</f>
        <v>NATHAN</v>
      </c>
      <c r="F14" s="136"/>
      <c r="G14" s="22" t="str">
        <f>IF($G$4="1er",$D$4,IF($G$5="1er",$D$5,IF($G$6="1er",$D$6,"")))</f>
        <v>91-4-SCVB</v>
      </c>
    </row>
    <row r="15" spans="1:7" s="9" customFormat="1" ht="27.75" customHeight="1">
      <c r="A15" s="137" t="s">
        <v>14</v>
      </c>
      <c r="B15" s="136"/>
      <c r="C15" s="135" t="str">
        <f>IF($G$4="2ème",$B$4,IF($G$5="2ème",$B$5,IF($G$6="2ème",$B$6,"")))</f>
        <v>BAUD</v>
      </c>
      <c r="D15" s="136"/>
      <c r="E15" s="135" t="str">
        <f>IF($G$4="2ème",$C$4,IF($G$5="2ème",$C$5,IF($G$6="2ème",$C$6,"")))</f>
        <v>LEOPOLD</v>
      </c>
      <c r="F15" s="136"/>
      <c r="G15" s="22" t="str">
        <f>IF($G$4="2ème",$D$4,IF($G$5="2ème",$D$5,IF($G$6="2ème",$D$6,"")))</f>
        <v>75-2-SUPA</v>
      </c>
    </row>
    <row r="16" spans="1:7" s="9" customFormat="1" ht="27.75" customHeight="1">
      <c r="A16" s="137" t="s">
        <v>15</v>
      </c>
      <c r="B16" s="136"/>
      <c r="C16" s="135">
        <f>IF($G$4="3ème",$B$4,IF($G$5="3ème",$B$5,IF($G$6="3ème",$B$6,"")))</f>
        <v>0</v>
      </c>
      <c r="D16" s="136"/>
      <c r="E16" s="135">
        <f>IF($G$4="3ème",$C$4,IF($G$5="3ème",$C$5,IF($G$6="3ème",$C$6,"")))</f>
        <v>0</v>
      </c>
      <c r="F16" s="136"/>
      <c r="G16" s="22">
        <f>IF($G$4="3ème",$D$4,IF($G$5="3ème",$D$5,IF($G$6="3ème",$D$6,"")))</f>
        <v>0</v>
      </c>
    </row>
    <row r="17" spans="1:7" s="9" customFormat="1" ht="27.75" customHeight="1">
      <c r="A17" s="10"/>
      <c r="B17" s="10"/>
      <c r="C17" s="11"/>
      <c r="D17" s="11"/>
      <c r="E17" s="11"/>
      <c r="F17" s="11"/>
      <c r="G17" s="11"/>
    </row>
    <row r="18" spans="1:7" s="9" customFormat="1" ht="27.75" customHeight="1">
      <c r="A18" s="10"/>
      <c r="B18" s="10"/>
      <c r="C18" s="11"/>
      <c r="D18" s="11"/>
      <c r="E18" s="11"/>
      <c r="F18" s="11"/>
      <c r="G18" s="11"/>
    </row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4.75" customHeight="1"/>
    <row r="26" ht="24.75" customHeight="1"/>
  </sheetData>
  <sheetProtection formatCells="0"/>
  <mergeCells count="22">
    <mergeCell ref="A14:B14"/>
    <mergeCell ref="C14:D14"/>
    <mergeCell ref="E14:F14"/>
    <mergeCell ref="A15:B15"/>
    <mergeCell ref="C15:D15"/>
    <mergeCell ref="E15:F15"/>
    <mergeCell ref="D8:E8"/>
    <mergeCell ref="A12:D12"/>
    <mergeCell ref="E12:G12"/>
    <mergeCell ref="A13:B13"/>
    <mergeCell ref="C13:D13"/>
    <mergeCell ref="E13:F13"/>
    <mergeCell ref="A16:B16"/>
    <mergeCell ref="C16:D16"/>
    <mergeCell ref="E16:F16"/>
    <mergeCell ref="A1:G1"/>
    <mergeCell ref="A11:C11"/>
    <mergeCell ref="A9:C9"/>
    <mergeCell ref="A10:C10"/>
    <mergeCell ref="A2:G2"/>
    <mergeCell ref="A7:G7"/>
    <mergeCell ref="A8:C8"/>
  </mergeCells>
  <dataValidations count="4">
    <dataValidation type="list" allowBlank="1" showErrorMessage="1" promptTitle="Classement" prompt="1er&#10;2ème&#10;3ème&#10;4ème" sqref="G4:G6">
      <formula1>"1er,2ème,3ème,4ème"</formula1>
    </dataValidation>
    <dataValidation type="list" allowBlank="1" showInputMessage="1" showErrorMessage="1" sqref="F10">
      <formula1>$D$10:$E$10</formula1>
    </dataValidation>
    <dataValidation type="list" allowBlank="1" showInputMessage="1" showErrorMessage="1" sqref="F11">
      <formula1>$D$11:$E$11</formula1>
    </dataValidation>
    <dataValidation type="list" allowBlank="1" showInputMessage="1" showErrorMessage="1" sqref="F9">
      <formula1>$D$9:$E$9</formula1>
    </dataValidation>
  </dataValidations>
  <printOptions/>
  <pageMargins left="0.25" right="0.25" top="0.75" bottom="0.75" header="0.3" footer="0.3"/>
  <pageSetup horizontalDpi="600" verticalDpi="6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5"/>
  <dimension ref="A1:P8"/>
  <sheetViews>
    <sheetView zoomScalePageLayoutView="0" workbookViewId="0" topLeftCell="A1">
      <selection activeCell="L9" sqref="L9"/>
    </sheetView>
  </sheetViews>
  <sheetFormatPr defaultColWidth="11.421875" defaultRowHeight="15"/>
  <cols>
    <col min="1" max="1" width="4.7109375" style="5" customWidth="1"/>
    <col min="2" max="2" width="10.7109375" style="5" customWidth="1"/>
    <col min="3" max="3" width="8.7109375" style="5" customWidth="1"/>
    <col min="4" max="4" width="6.7109375" style="5" customWidth="1"/>
    <col min="5" max="5" width="4.7109375" style="5" customWidth="1"/>
    <col min="6" max="6" width="10.7109375" style="5" customWidth="1"/>
    <col min="7" max="7" width="8.7109375" style="5" customWidth="1"/>
    <col min="8" max="8" width="6.7109375" style="5" customWidth="1"/>
    <col min="9" max="9" width="4.7109375" style="5" customWidth="1"/>
    <col min="10" max="10" width="10.7109375" style="5" customWidth="1"/>
    <col min="11" max="11" width="8.7109375" style="5" customWidth="1"/>
    <col min="12" max="12" width="6.7109375" style="5" customWidth="1"/>
    <col min="13" max="13" width="4.7109375" style="5" customWidth="1"/>
    <col min="14" max="14" width="10.7109375" style="5" customWidth="1"/>
    <col min="15" max="15" width="8.7109375" style="5" customWidth="1"/>
    <col min="16" max="16" width="6.7109375" style="5" customWidth="1"/>
    <col min="17" max="16384" width="11.421875" style="5" customWidth="1"/>
  </cols>
  <sheetData>
    <row r="1" spans="1:16" ht="24.75" customHeight="1">
      <c r="A1" s="160" t="s">
        <v>9</v>
      </c>
      <c r="B1" s="160"/>
      <c r="C1" s="160"/>
      <c r="D1" s="160"/>
      <c r="E1" s="160" t="s">
        <v>10</v>
      </c>
      <c r="F1" s="160"/>
      <c r="G1" s="160"/>
      <c r="H1" s="160"/>
      <c r="I1" s="160" t="s">
        <v>11</v>
      </c>
      <c r="J1" s="160"/>
      <c r="K1" s="160"/>
      <c r="L1" s="160"/>
      <c r="M1" s="160" t="s">
        <v>12</v>
      </c>
      <c r="N1" s="160"/>
      <c r="O1" s="160"/>
      <c r="P1" s="160"/>
    </row>
    <row r="2" spans="1:16" ht="24.75" customHeight="1">
      <c r="A2" s="12" t="s">
        <v>13</v>
      </c>
      <c r="B2" s="12" t="str">
        <f>'Poule 1'!$C14</f>
        <v>MIALON</v>
      </c>
      <c r="C2" s="12" t="str">
        <f>'Poule 1'!$E14</f>
        <v>ALEXANDRE</v>
      </c>
      <c r="D2" s="12" t="str">
        <f>'Poule 1'!$G14</f>
        <v>75-4-STAP</v>
      </c>
      <c r="E2" s="12" t="s">
        <v>13</v>
      </c>
      <c r="F2" s="12" t="str">
        <f>'Poule 2'!$C14</f>
        <v>MUNIERE</v>
      </c>
      <c r="G2" s="12" t="str">
        <f>'Poule 2'!$E14</f>
        <v>JEAN</v>
      </c>
      <c r="H2" s="12" t="str">
        <f>'Poule 2'!$G14</f>
        <v>92-4-STVC</v>
      </c>
      <c r="I2" s="12" t="s">
        <v>13</v>
      </c>
      <c r="J2" s="12" t="str">
        <f>'Poule 3'!$C14</f>
        <v>OURY</v>
      </c>
      <c r="K2" s="12" t="str">
        <f>'Poule 3'!$E14</f>
        <v>LIAM</v>
      </c>
      <c r="L2" s="12" t="str">
        <f>'Poule 3'!$G14</f>
        <v>75-4-LMAP</v>
      </c>
      <c r="M2" s="12" t="s">
        <v>13</v>
      </c>
      <c r="N2" s="12" t="str">
        <f>'Poule 4'!$C14</f>
        <v>ROSE</v>
      </c>
      <c r="O2" s="12" t="str">
        <f>'Poule 4'!$E14</f>
        <v>LOUIS</v>
      </c>
      <c r="P2" s="12" t="str">
        <f>'Poule 4'!$G14</f>
        <v>91-4-SCVB</v>
      </c>
    </row>
    <row r="3" spans="1:16" ht="24.75" customHeight="1">
      <c r="A3" s="12" t="s">
        <v>14</v>
      </c>
      <c r="B3" s="12" t="str">
        <f>'Poule 1'!$C15</f>
        <v>HEBERT</v>
      </c>
      <c r="C3" s="12" t="str">
        <f>'Poule 1'!$E15</f>
        <v>ARTHUS</v>
      </c>
      <c r="D3" s="12" t="str">
        <f>'Poule 1'!$G15</f>
        <v>75-4-LMAP</v>
      </c>
      <c r="E3" s="12" t="s">
        <v>14</v>
      </c>
      <c r="F3" s="12" t="str">
        <f>'Poule 2'!$C15</f>
        <v>LOBMEYR</v>
      </c>
      <c r="G3" s="12" t="str">
        <f>'Poule 2'!$E15</f>
        <v>GASPARD</v>
      </c>
      <c r="H3" s="12" t="str">
        <f>'Poule 2'!$G15</f>
        <v>75-4-LMAP</v>
      </c>
      <c r="I3" s="12" t="s">
        <v>14</v>
      </c>
      <c r="J3" s="12" t="str">
        <f>'Poule 3'!$C15</f>
        <v>VUILLERME</v>
      </c>
      <c r="K3" s="12" t="str">
        <f>'Poule 3'!$E15</f>
        <v>PACO</v>
      </c>
      <c r="L3" s="12" t="str">
        <f>'Poule 3'!$G15</f>
        <v>92-4-STVC</v>
      </c>
      <c r="M3" s="12" t="s">
        <v>14</v>
      </c>
      <c r="N3" s="12" t="str">
        <f>'Poule 4'!$C15</f>
        <v>DE THOMASSON</v>
      </c>
      <c r="O3" s="12" t="str">
        <f>'Poule 4'!$E15</f>
        <v>GABRIEL</v>
      </c>
      <c r="P3" s="12" t="str">
        <f>'Poule 4'!$G15</f>
        <v>75-4-STAP</v>
      </c>
    </row>
    <row r="4" spans="1:16" ht="24.75" customHeight="1">
      <c r="A4" s="12" t="s">
        <v>15</v>
      </c>
      <c r="B4" s="12" t="str">
        <f>'Poule 1'!$C16</f>
        <v>MOUSSA</v>
      </c>
      <c r="C4" s="12" t="str">
        <f>'Poule 1'!$E16</f>
        <v>MOHAMED</v>
      </c>
      <c r="D4" s="12" t="str">
        <f>'Poule 1'!$G16</f>
        <v>78-4-SFAM</v>
      </c>
      <c r="E4" s="12" t="s">
        <v>15</v>
      </c>
      <c r="F4" s="12" t="str">
        <f>'Poule 2'!$C16</f>
        <v>DIEUZAIDE</v>
      </c>
      <c r="G4" s="12" t="str">
        <f>'Poule 2'!$E16</f>
        <v>LEONARDO</v>
      </c>
      <c r="H4" s="12" t="str">
        <f>'Poule 2'!$G16</f>
        <v>92-4-SDN</v>
      </c>
      <c r="I4" s="12" t="s">
        <v>15</v>
      </c>
      <c r="J4" s="12">
        <f>'Poule 3'!$C16</f>
      </c>
      <c r="K4" s="12">
        <f>'Poule 3'!$E16</f>
      </c>
      <c r="L4" s="12">
        <f>'Poule 3'!$G16</f>
      </c>
      <c r="M4" s="12" t="s">
        <v>15</v>
      </c>
      <c r="N4" s="12" t="str">
        <f>'Poule 4'!$C16</f>
        <v>DUVAL</v>
      </c>
      <c r="O4" s="12" t="str">
        <f>'Poule 4'!$E16</f>
        <v>NATANIEL</v>
      </c>
      <c r="P4" s="12" t="str">
        <f>'Poule 4'!$G16</f>
        <v>75-4-LMAP</v>
      </c>
    </row>
    <row r="5" spans="1:16" ht="24.75" customHeight="1">
      <c r="A5" s="160" t="s">
        <v>39</v>
      </c>
      <c r="B5" s="160"/>
      <c r="C5" s="160"/>
      <c r="D5" s="160"/>
      <c r="E5" s="160" t="s">
        <v>40</v>
      </c>
      <c r="F5" s="160"/>
      <c r="G5" s="160"/>
      <c r="H5" s="160"/>
      <c r="I5" s="160" t="s">
        <v>41</v>
      </c>
      <c r="J5" s="160"/>
      <c r="K5" s="160"/>
      <c r="L5" s="160"/>
      <c r="M5" s="160" t="s">
        <v>42</v>
      </c>
      <c r="N5" s="160"/>
      <c r="O5" s="160"/>
      <c r="P5" s="160"/>
    </row>
    <row r="6" spans="1:16" ht="24.75" customHeight="1">
      <c r="A6" s="12" t="s">
        <v>13</v>
      </c>
      <c r="B6" s="12" t="str">
        <f>'Poule 5'!$C14</f>
        <v>MARECHAL</v>
      </c>
      <c r="C6" s="12" t="str">
        <f>'Poule 5'!$E14</f>
        <v>KIRILL</v>
      </c>
      <c r="D6" s="12" t="str">
        <f>'Poule 5'!$G14</f>
        <v>75-4-LMAP</v>
      </c>
      <c r="E6" s="12" t="s">
        <v>13</v>
      </c>
      <c r="F6" s="12" t="str">
        <f>'Poule 6'!$C14</f>
        <v>ROUYER-NICOLAS</v>
      </c>
      <c r="G6" s="12" t="str">
        <f>'Poule 6'!$E14</f>
        <v>GASPARD</v>
      </c>
      <c r="H6" s="12" t="str">
        <f>'Poule 6'!$G14</f>
        <v>75-4-LMAP</v>
      </c>
      <c r="I6" s="12" t="s">
        <v>13</v>
      </c>
      <c r="J6" s="12" t="str">
        <f>'Poule 7'!$C14</f>
        <v>MONNIER</v>
      </c>
      <c r="K6" s="12" t="str">
        <f>'Poule 7'!$E14</f>
        <v>TANGUY</v>
      </c>
      <c r="L6" s="12" t="str">
        <f>'Poule 7'!$G14</f>
        <v>75-4-STAP</v>
      </c>
      <c r="M6" s="12" t="s">
        <v>13</v>
      </c>
      <c r="N6" s="12" t="str">
        <f>'Poule 8'!$C14</f>
        <v>BECQUEREL</v>
      </c>
      <c r="O6" s="12" t="str">
        <f>'Poule 8'!$E14</f>
        <v>NATHAN</v>
      </c>
      <c r="P6" s="12" t="str">
        <f>'Poule 8'!$G14</f>
        <v>91-4-SCVB</v>
      </c>
    </row>
    <row r="7" spans="1:16" ht="24.75" customHeight="1">
      <c r="A7" s="12" t="s">
        <v>14</v>
      </c>
      <c r="B7" s="12" t="str">
        <f>'Poule 5'!$C15</f>
        <v>DUSANTER</v>
      </c>
      <c r="C7" s="12" t="str">
        <f>'Poule 5'!$E15</f>
        <v>COME</v>
      </c>
      <c r="D7" s="12" t="str">
        <f>'Poule 5'!$G15</f>
        <v>92-4-STVC</v>
      </c>
      <c r="E7" s="12" t="s">
        <v>14</v>
      </c>
      <c r="F7" s="12" t="str">
        <f>'Poule 6'!$C15</f>
        <v>CAZALI</v>
      </c>
      <c r="G7" s="12" t="str">
        <f>'Poule 6'!$E15</f>
        <v>LANDRY</v>
      </c>
      <c r="H7" s="12" t="str">
        <f>'Poule 6'!$G15</f>
        <v>92-4-STVC</v>
      </c>
      <c r="I7" s="12" t="s">
        <v>14</v>
      </c>
      <c r="J7" s="12" t="str">
        <f>'Poule 7'!$C15</f>
        <v>PENET</v>
      </c>
      <c r="K7" s="12" t="str">
        <f>'Poule 7'!$E15</f>
        <v>GUILLAUME</v>
      </c>
      <c r="L7" s="12" t="str">
        <f>'Poule 7'!$G15</f>
        <v>75-4-LMAP</v>
      </c>
      <c r="M7" s="12" t="s">
        <v>14</v>
      </c>
      <c r="N7" s="12" t="str">
        <f>'Poule 8'!$C15</f>
        <v>BAUD</v>
      </c>
      <c r="O7" s="12" t="str">
        <f>'Poule 8'!$E15</f>
        <v>LEOPOLD</v>
      </c>
      <c r="P7" s="12" t="str">
        <f>'Poule 8'!$G15</f>
        <v>75-2-SUPA</v>
      </c>
    </row>
    <row r="8" spans="1:16" ht="24.75" customHeight="1">
      <c r="A8" s="12" t="s">
        <v>15</v>
      </c>
      <c r="B8" s="12" t="str">
        <f>'Poule 5'!$C16</f>
        <v>DE BAGLION</v>
      </c>
      <c r="C8" s="12" t="str">
        <f>'Poule 5'!$E16</f>
        <v>JULES</v>
      </c>
      <c r="D8" s="12" t="str">
        <f>'Poule 5'!$G16</f>
        <v>91-4-SCVB</v>
      </c>
      <c r="E8" s="12" t="s">
        <v>15</v>
      </c>
      <c r="F8" s="12" t="str">
        <f>'Poule 6'!$C16</f>
        <v>BOCQUILLON</v>
      </c>
      <c r="G8" s="12" t="str">
        <f>'Poule 6'!$E16</f>
        <v>LOUIS</v>
      </c>
      <c r="H8" s="12" t="str">
        <f>'Poule 6'!$G16</f>
        <v>75-2-SUPA</v>
      </c>
      <c r="I8" s="12" t="s">
        <v>15</v>
      </c>
      <c r="J8" s="12" t="str">
        <f>'Poule 7'!$C16</f>
        <v>LE TOURNEAU</v>
      </c>
      <c r="K8" s="12" t="str">
        <f>'Poule 7'!$E16</f>
        <v>GUIREC</v>
      </c>
      <c r="L8" s="12" t="str">
        <f>'Poule 7'!$G16</f>
        <v>92-4-STVC</v>
      </c>
      <c r="M8" s="12" t="s">
        <v>15</v>
      </c>
      <c r="N8" s="12">
        <f>'Poule 8'!$C16</f>
        <v>0</v>
      </c>
      <c r="O8" s="12">
        <f>'Poule 8'!$E16</f>
        <v>0</v>
      </c>
      <c r="P8" s="12">
        <f>'Poule 8'!$G16</f>
        <v>0</v>
      </c>
    </row>
    <row r="10" ht="15"/>
    <row r="11" ht="15"/>
    <row r="12" ht="15"/>
  </sheetData>
  <sheetProtection formatCells="0"/>
  <mergeCells count="8">
    <mergeCell ref="A1:D1"/>
    <mergeCell ref="E1:H1"/>
    <mergeCell ref="I1:L1"/>
    <mergeCell ref="M1:P1"/>
    <mergeCell ref="A5:D5"/>
    <mergeCell ref="E5:H5"/>
    <mergeCell ref="I5:L5"/>
    <mergeCell ref="M5:P5"/>
  </mergeCells>
  <printOptions/>
  <pageMargins left="0.25" right="0.25" top="0.75" bottom="0.75" header="0.3" footer="0.3"/>
  <pageSetup horizontalDpi="600" verticalDpi="600" orientation="landscape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3"/>
  <dimension ref="A1:AH92"/>
  <sheetViews>
    <sheetView zoomScale="60" zoomScaleNormal="60" zoomScalePageLayoutView="0" workbookViewId="0" topLeftCell="J31">
      <selection activeCell="AF17" sqref="AF17"/>
    </sheetView>
  </sheetViews>
  <sheetFormatPr defaultColWidth="11.421875" defaultRowHeight="15"/>
  <cols>
    <col min="1" max="1" width="4.7109375" style="1" customWidth="1"/>
    <col min="2" max="2" width="4.7109375" style="26" customWidth="1"/>
    <col min="3" max="3" width="15.7109375" style="1" customWidth="1"/>
    <col min="4" max="4" width="4.7109375" style="1" customWidth="1"/>
    <col min="5" max="5" width="4.7109375" style="26" customWidth="1"/>
    <col min="6" max="6" width="15.7109375" style="1" customWidth="1"/>
    <col min="7" max="7" width="4.7109375" style="1" customWidth="1"/>
    <col min="8" max="8" width="4.7109375" style="26" customWidth="1"/>
    <col min="9" max="9" width="15.7109375" style="1" customWidth="1"/>
    <col min="10" max="10" width="4.7109375" style="1" customWidth="1"/>
    <col min="11" max="11" width="4.7109375" style="26" customWidth="1"/>
    <col min="12" max="12" width="15.7109375" style="1" customWidth="1"/>
    <col min="13" max="13" width="4.7109375" style="1" customWidth="1"/>
    <col min="14" max="14" width="4.7109375" style="26" customWidth="1"/>
    <col min="15" max="15" width="15.7109375" style="1" customWidth="1"/>
    <col min="16" max="16" width="1.57421875" style="1" customWidth="1"/>
    <col min="17" max="17" width="11.8515625" style="1" customWidth="1"/>
    <col min="18" max="18" width="15.7109375" style="1" customWidth="1"/>
    <col min="19" max="20" width="4.7109375" style="1" customWidth="1"/>
    <col min="21" max="21" width="15.7109375" style="1" customWidth="1"/>
    <col min="22" max="22" width="4.7109375" style="26" customWidth="1"/>
    <col min="23" max="23" width="4.7109375" style="1" customWidth="1"/>
    <col min="24" max="24" width="15.7109375" style="1" customWidth="1"/>
    <col min="25" max="25" width="4.7109375" style="26" customWidth="1"/>
    <col min="26" max="26" width="4.7109375" style="1" customWidth="1"/>
    <col min="27" max="27" width="15.7109375" style="1" customWidth="1"/>
    <col min="28" max="28" width="4.7109375" style="26" customWidth="1"/>
    <col min="29" max="29" width="4.7109375" style="1" customWidth="1"/>
    <col min="30" max="30" width="15.7109375" style="1" customWidth="1"/>
    <col min="31" max="31" width="5.7109375" style="26" customWidth="1"/>
    <col min="32" max="32" width="4.7109375" style="1" customWidth="1"/>
    <col min="33" max="33" width="15.7109375" style="1" customWidth="1"/>
    <col min="34" max="34" width="5.7109375" style="26" customWidth="1"/>
    <col min="35" max="16384" width="11.421875" style="1" customWidth="1"/>
  </cols>
  <sheetData>
    <row r="1" spans="1:34" ht="20.25" thickBot="1" thickTop="1">
      <c r="A1" s="167" t="s">
        <v>98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90"/>
      <c r="Q1" s="165" t="s">
        <v>7</v>
      </c>
      <c r="R1" s="165"/>
      <c r="S1" s="165"/>
      <c r="T1" s="166"/>
      <c r="U1" s="170" t="s">
        <v>97</v>
      </c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6"/>
    </row>
    <row r="2" spans="1:34" ht="15.75" thickTop="1">
      <c r="A2" s="3"/>
      <c r="B2" s="49"/>
      <c r="C2" s="3"/>
      <c r="D2" s="66"/>
      <c r="E2" s="163"/>
      <c r="F2" s="163"/>
      <c r="G2" s="3"/>
      <c r="H2" s="27"/>
      <c r="I2" s="3"/>
      <c r="J2" s="66"/>
      <c r="K2" s="163"/>
      <c r="L2" s="163"/>
      <c r="M2" s="3"/>
      <c r="N2" s="27"/>
      <c r="O2" s="3"/>
      <c r="P2" s="91"/>
      <c r="Q2" s="4"/>
      <c r="R2" s="4"/>
      <c r="S2" s="4"/>
      <c r="T2" s="4"/>
      <c r="U2" s="4"/>
      <c r="V2" s="24"/>
      <c r="W2" s="4"/>
      <c r="X2" s="4"/>
      <c r="Y2" s="24"/>
      <c r="Z2" s="4"/>
      <c r="AA2" s="4"/>
      <c r="AB2" s="24"/>
      <c r="AC2" s="4"/>
      <c r="AD2" s="4"/>
      <c r="AE2" s="24"/>
      <c r="AF2" s="4"/>
      <c r="AG2" s="4"/>
      <c r="AH2" s="28"/>
    </row>
    <row r="3" spans="1:34" ht="15">
      <c r="A3" s="3"/>
      <c r="B3" s="49"/>
      <c r="C3" s="3"/>
      <c r="D3" s="58"/>
      <c r="E3" s="49"/>
      <c r="F3" s="3"/>
      <c r="G3" s="3"/>
      <c r="H3" s="95"/>
      <c r="I3" s="3"/>
      <c r="J3" s="58"/>
      <c r="K3" s="3"/>
      <c r="L3" s="3"/>
      <c r="M3" s="58"/>
      <c r="N3" s="27"/>
      <c r="O3" s="3"/>
      <c r="P3" s="91"/>
      <c r="Q3" s="4"/>
      <c r="R3" s="4"/>
      <c r="S3" s="4"/>
      <c r="T3" s="50"/>
      <c r="U3" s="4"/>
      <c r="V3" s="24"/>
      <c r="W3" s="4"/>
      <c r="X3" s="4"/>
      <c r="Y3" s="24"/>
      <c r="Z3" s="4"/>
      <c r="AA3" s="4"/>
      <c r="AB3" s="24"/>
      <c r="AC3" s="4"/>
      <c r="AD3" s="4"/>
      <c r="AE3" s="24"/>
      <c r="AF3" s="4"/>
      <c r="AG3" s="4"/>
      <c r="AH3" s="28"/>
    </row>
    <row r="4" spans="1:34" ht="15">
      <c r="A4" s="3"/>
      <c r="B4" s="49"/>
      <c r="C4" s="3"/>
      <c r="D4" s="58"/>
      <c r="E4" s="49"/>
      <c r="F4" s="3"/>
      <c r="G4" s="58"/>
      <c r="H4" s="95"/>
      <c r="I4" s="3"/>
      <c r="J4" s="58"/>
      <c r="K4" s="95"/>
      <c r="L4" s="3"/>
      <c r="M4" s="58"/>
      <c r="N4" s="27"/>
      <c r="O4" s="3"/>
      <c r="P4" s="91"/>
      <c r="Q4" s="87" t="s">
        <v>0</v>
      </c>
      <c r="R4" s="108" t="str">
        <f>'Résultats de poule'!B2</f>
        <v>MIALON</v>
      </c>
      <c r="S4" s="109" t="str">
        <f>'Résultats de poule'!D2</f>
        <v>75-4-STAP</v>
      </c>
      <c r="T4" s="110" t="s">
        <v>198</v>
      </c>
      <c r="U4" s="161" t="s">
        <v>56</v>
      </c>
      <c r="V4" s="162"/>
      <c r="W4" s="52"/>
      <c r="X4" s="4"/>
      <c r="Y4" s="24"/>
      <c r="Z4" s="4"/>
      <c r="AA4" s="4"/>
      <c r="AB4" s="24"/>
      <c r="AC4" s="4"/>
      <c r="AD4" s="4"/>
      <c r="AE4" s="24"/>
      <c r="AF4" s="4"/>
      <c r="AG4" s="4"/>
      <c r="AH4" s="28"/>
    </row>
    <row r="5" spans="1:34" ht="15">
      <c r="A5" s="3"/>
      <c r="B5" s="49"/>
      <c r="C5" s="3"/>
      <c r="D5" s="58"/>
      <c r="E5" s="49"/>
      <c r="F5" s="3"/>
      <c r="G5" s="58"/>
      <c r="H5" s="95"/>
      <c r="I5" s="3"/>
      <c r="J5" s="58"/>
      <c r="K5" s="95"/>
      <c r="L5" s="3"/>
      <c r="M5" s="110" t="s">
        <v>199</v>
      </c>
      <c r="N5" s="109">
        <f>IF(T4="","",IF(T4="p",S4,S5))</f>
        <v>0</v>
      </c>
      <c r="O5" s="111">
        <f>IF(T4="","",IF(T4="p",R4,R5))</f>
        <v>0</v>
      </c>
      <c r="P5" s="91"/>
      <c r="Q5" s="87" t="s">
        <v>47</v>
      </c>
      <c r="R5" s="108"/>
      <c r="S5" s="109"/>
      <c r="T5" s="110" t="s">
        <v>199</v>
      </c>
      <c r="U5" s="113" t="str">
        <f>IF(T4="","",IF(T4="v",R4,R5))</f>
        <v>MIALON</v>
      </c>
      <c r="V5" s="109" t="str">
        <f>IF(T4="","",IF(T4="v",S4,S5))</f>
        <v>75-4-STAP</v>
      </c>
      <c r="W5" s="110" t="s">
        <v>198</v>
      </c>
      <c r="X5" s="4"/>
      <c r="Y5" s="24"/>
      <c r="Z5" s="50"/>
      <c r="AA5" s="4"/>
      <c r="AB5" s="24"/>
      <c r="AC5" s="4"/>
      <c r="AD5" s="4"/>
      <c r="AE5" s="24"/>
      <c r="AF5" s="4"/>
      <c r="AG5" s="4"/>
      <c r="AH5" s="28"/>
    </row>
    <row r="6" spans="1:34" ht="15">
      <c r="A6" s="3"/>
      <c r="B6" s="49"/>
      <c r="C6" s="3"/>
      <c r="D6" s="58"/>
      <c r="E6" s="49"/>
      <c r="F6" s="3"/>
      <c r="G6" s="58"/>
      <c r="H6" s="27"/>
      <c r="I6" s="3"/>
      <c r="J6" s="110" t="s">
        <v>198</v>
      </c>
      <c r="K6" s="109" t="str">
        <f>IF(M5="","",IF(M5="v",N5,N7))</f>
        <v>75-4-LMAP</v>
      </c>
      <c r="L6" s="113" t="str">
        <f>IF(M5="","",IF(M5="v",O5,O7))</f>
        <v>DUVAL</v>
      </c>
      <c r="M6" s="59"/>
      <c r="N6" s="27"/>
      <c r="O6" s="3"/>
      <c r="P6" s="91"/>
      <c r="Q6" s="24"/>
      <c r="R6" s="25"/>
      <c r="S6" s="24"/>
      <c r="T6" s="50"/>
      <c r="U6" s="4"/>
      <c r="V6" s="24"/>
      <c r="W6" s="50"/>
      <c r="X6" s="113" t="str">
        <f>IF(W5="","",IF(W5="v",U5,U7))</f>
        <v>MIALON</v>
      </c>
      <c r="Y6" s="109" t="str">
        <f>IF(W5="","",IF(W5="v",V5,V7))</f>
        <v>75-4-STAP</v>
      </c>
      <c r="Z6" s="110" t="s">
        <v>199</v>
      </c>
      <c r="AA6" s="4"/>
      <c r="AB6" s="24"/>
      <c r="AC6" s="4"/>
      <c r="AD6" s="4"/>
      <c r="AE6" s="24"/>
      <c r="AF6" s="4"/>
      <c r="AG6" s="4"/>
      <c r="AH6" s="28"/>
    </row>
    <row r="7" spans="1:34" ht="15">
      <c r="A7" s="3"/>
      <c r="B7" s="49"/>
      <c r="C7" s="3"/>
      <c r="D7" s="58"/>
      <c r="E7" s="49"/>
      <c r="F7" s="3"/>
      <c r="G7" s="58"/>
      <c r="H7" s="27"/>
      <c r="I7" s="3"/>
      <c r="J7" s="63"/>
      <c r="K7" s="95"/>
      <c r="L7" s="3"/>
      <c r="M7" s="110" t="s">
        <v>198</v>
      </c>
      <c r="N7" s="109" t="str">
        <f>IF(T7="","",IF(T7="p",S7,S8))</f>
        <v>75-4-LMAP</v>
      </c>
      <c r="O7" s="111" t="str">
        <f>IF(T7="","",IF(T7="p",R7,R8))</f>
        <v>DUVAL</v>
      </c>
      <c r="P7" s="91"/>
      <c r="Q7" s="87" t="s">
        <v>89</v>
      </c>
      <c r="R7" s="108" t="str">
        <f>'Résultats de poule'!N4</f>
        <v>DUVAL</v>
      </c>
      <c r="S7" s="109" t="str">
        <f>'Résultats de poule'!P4</f>
        <v>75-4-LMAP</v>
      </c>
      <c r="T7" s="110" t="s">
        <v>199</v>
      </c>
      <c r="U7" s="113" t="str">
        <f>IF(T7="","",IF(T7="v",R7,R8))</f>
        <v>CAZALI</v>
      </c>
      <c r="V7" s="109" t="str">
        <f>IF(T7="","",IF(T7="v",S7,S8))</f>
        <v>92-4-STVC</v>
      </c>
      <c r="W7" s="110" t="s">
        <v>199</v>
      </c>
      <c r="X7" s="4"/>
      <c r="Y7" s="24"/>
      <c r="Z7" s="53"/>
      <c r="AA7" s="4"/>
      <c r="AB7" s="24"/>
      <c r="AC7" s="4"/>
      <c r="AD7" s="4"/>
      <c r="AE7" s="24"/>
      <c r="AF7" s="4"/>
      <c r="AG7" s="4"/>
      <c r="AH7" s="28"/>
    </row>
    <row r="8" spans="1:34" ht="15">
      <c r="A8" s="3"/>
      <c r="B8" s="49"/>
      <c r="C8" s="3"/>
      <c r="D8" s="58"/>
      <c r="E8" s="49"/>
      <c r="F8" s="3"/>
      <c r="G8" s="58"/>
      <c r="H8" s="27"/>
      <c r="I8" s="3"/>
      <c r="J8" s="62"/>
      <c r="K8" s="95"/>
      <c r="L8" s="3"/>
      <c r="M8" s="58"/>
      <c r="N8" s="27"/>
      <c r="O8" s="3"/>
      <c r="P8" s="91"/>
      <c r="Q8" s="87" t="s">
        <v>76</v>
      </c>
      <c r="R8" s="108" t="str">
        <f>'Résultats de poule'!F7</f>
        <v>CAZALI</v>
      </c>
      <c r="S8" s="109" t="str">
        <f>'Résultats de poule'!H7</f>
        <v>92-4-STVC</v>
      </c>
      <c r="T8" s="110" t="s">
        <v>198</v>
      </c>
      <c r="U8" s="4"/>
      <c r="V8" s="24"/>
      <c r="W8" s="50"/>
      <c r="X8" s="4"/>
      <c r="Y8" s="24"/>
      <c r="Z8" s="54"/>
      <c r="AA8" s="4"/>
      <c r="AB8" s="24"/>
      <c r="AC8" s="50"/>
      <c r="AD8" s="4"/>
      <c r="AE8" s="24"/>
      <c r="AF8" s="4"/>
      <c r="AG8" s="4"/>
      <c r="AH8" s="28"/>
    </row>
    <row r="9" spans="1:34" ht="15">
      <c r="A9" s="3"/>
      <c r="B9" s="49"/>
      <c r="C9" s="3"/>
      <c r="D9" s="58"/>
      <c r="E9" s="49"/>
      <c r="F9" s="3"/>
      <c r="G9" s="110" t="s">
        <v>198</v>
      </c>
      <c r="H9" s="109" t="str">
        <f>IF(J6="","",IF(J6="v",K6,K13))</f>
        <v>75-4-LMAP</v>
      </c>
      <c r="I9" s="113" t="str">
        <f>IF(J6="","",IF(J6="v",L6,L13))</f>
        <v>DUVAL</v>
      </c>
      <c r="J9" s="67"/>
      <c r="K9" s="163"/>
      <c r="L9" s="163"/>
      <c r="M9" s="58"/>
      <c r="N9" s="27"/>
      <c r="O9" s="3"/>
      <c r="P9" s="91"/>
      <c r="Q9" s="24"/>
      <c r="R9" s="25"/>
      <c r="S9" s="24"/>
      <c r="T9" s="50"/>
      <c r="U9" s="4"/>
      <c r="V9" s="24"/>
      <c r="W9" s="50"/>
      <c r="X9" s="4"/>
      <c r="Y9" s="24"/>
      <c r="Z9" s="54"/>
      <c r="AA9" s="4"/>
      <c r="AB9" s="24"/>
      <c r="AC9" s="50"/>
      <c r="AD9" s="4"/>
      <c r="AE9" s="24"/>
      <c r="AF9" s="4"/>
      <c r="AG9" s="4"/>
      <c r="AH9" s="28"/>
    </row>
    <row r="10" spans="1:34" ht="15">
      <c r="A10" s="3"/>
      <c r="B10" s="49"/>
      <c r="C10" s="3"/>
      <c r="D10" s="58"/>
      <c r="E10" s="49"/>
      <c r="F10" s="3"/>
      <c r="G10" s="63"/>
      <c r="H10" s="27"/>
      <c r="I10" s="3"/>
      <c r="J10" s="62"/>
      <c r="K10" s="3"/>
      <c r="L10" s="3"/>
      <c r="M10" s="58"/>
      <c r="N10" s="27"/>
      <c r="O10" s="3"/>
      <c r="P10" s="91"/>
      <c r="Q10" s="24"/>
      <c r="R10" s="25"/>
      <c r="S10" s="24"/>
      <c r="T10" s="50"/>
      <c r="U10" s="4"/>
      <c r="V10" s="24"/>
      <c r="W10" s="50"/>
      <c r="X10" s="171" t="s">
        <v>64</v>
      </c>
      <c r="Y10" s="171"/>
      <c r="Z10" s="55"/>
      <c r="AA10" s="115" t="str">
        <f>IF(Z6="","",IF(Z6="v",X6,X13))</f>
        <v>BECQUEREL</v>
      </c>
      <c r="AB10" s="116" t="str">
        <f>IF(Z6="","",IF(Z6="v",Y6,Y13))</f>
        <v>91-4-SCVB</v>
      </c>
      <c r="AC10" s="110" t="s">
        <v>199</v>
      </c>
      <c r="AD10" s="4"/>
      <c r="AE10" s="24"/>
      <c r="AF10" s="4"/>
      <c r="AG10" s="4"/>
      <c r="AH10" s="28"/>
    </row>
    <row r="11" spans="1:34" ht="15">
      <c r="A11" s="58"/>
      <c r="B11" s="163"/>
      <c r="C11" s="163"/>
      <c r="D11" s="58"/>
      <c r="E11" s="49"/>
      <c r="F11" s="3"/>
      <c r="G11" s="62"/>
      <c r="H11" s="49"/>
      <c r="I11" s="3"/>
      <c r="J11" s="62"/>
      <c r="K11" s="95"/>
      <c r="L11" s="3"/>
      <c r="M11" s="58"/>
      <c r="N11" s="27"/>
      <c r="O11" s="3"/>
      <c r="P11" s="91"/>
      <c r="Q11" s="87" t="s">
        <v>91</v>
      </c>
      <c r="R11" s="108" t="str">
        <f>'Résultats de poule'!J3</f>
        <v>VUILLERME</v>
      </c>
      <c r="S11" s="109" t="str">
        <f>'Résultats de poule'!L3</f>
        <v>92-4-STVC</v>
      </c>
      <c r="T11" s="110" t="s">
        <v>198</v>
      </c>
      <c r="U11" s="161" t="s">
        <v>57</v>
      </c>
      <c r="V11" s="162"/>
      <c r="W11" s="52"/>
      <c r="X11" s="4"/>
      <c r="Y11" s="24"/>
      <c r="Z11" s="54"/>
      <c r="AA11" s="4"/>
      <c r="AB11" s="24"/>
      <c r="AC11" s="53"/>
      <c r="AD11" s="4"/>
      <c r="AE11" s="24"/>
      <c r="AF11" s="4"/>
      <c r="AG11" s="4"/>
      <c r="AH11" s="28"/>
    </row>
    <row r="12" spans="1:34" ht="15">
      <c r="A12" s="58"/>
      <c r="B12" s="3"/>
      <c r="C12" s="3"/>
      <c r="D12" s="58"/>
      <c r="E12" s="49"/>
      <c r="F12" s="3"/>
      <c r="G12" s="62"/>
      <c r="H12" s="95"/>
      <c r="I12" s="3"/>
      <c r="J12" s="64"/>
      <c r="K12" s="95"/>
      <c r="L12" s="3"/>
      <c r="M12" s="110" t="s">
        <v>198</v>
      </c>
      <c r="N12" s="109" t="str">
        <f>IF(T11="","",IF(T11="p",S11,S12))</f>
        <v>91-4-SCVB</v>
      </c>
      <c r="O12" s="111" t="str">
        <f>IF(T11="","",IF(T11="p",R11,R12))</f>
        <v>DE BAGLION</v>
      </c>
      <c r="P12" s="91"/>
      <c r="Q12" s="87" t="s">
        <v>79</v>
      </c>
      <c r="R12" s="108" t="str">
        <f>'Résultats de poule'!B8</f>
        <v>DE BAGLION</v>
      </c>
      <c r="S12" s="109" t="str">
        <f>'Résultats de poule'!D8</f>
        <v>91-4-SCVB</v>
      </c>
      <c r="T12" s="110" t="s">
        <v>199</v>
      </c>
      <c r="U12" s="113" t="str">
        <f>IF(T11="","",IF(T11="v",R11,R12))</f>
        <v>VUILLERME</v>
      </c>
      <c r="V12" s="109" t="str">
        <f>IF(T11="","",IF(T11="v",S11,S12))</f>
        <v>92-4-STVC</v>
      </c>
      <c r="W12" s="110" t="s">
        <v>199</v>
      </c>
      <c r="X12" s="4"/>
      <c r="Y12" s="24"/>
      <c r="Z12" s="56"/>
      <c r="AA12" s="4"/>
      <c r="AB12" s="24"/>
      <c r="AC12" s="54"/>
      <c r="AD12" s="4"/>
      <c r="AE12" s="24"/>
      <c r="AF12" s="4"/>
      <c r="AG12" s="4"/>
      <c r="AH12" s="28"/>
    </row>
    <row r="13" spans="1:34" ht="15">
      <c r="A13" s="58"/>
      <c r="B13" s="49"/>
      <c r="C13" s="3"/>
      <c r="D13" s="58"/>
      <c r="E13" s="49"/>
      <c r="F13" s="3"/>
      <c r="G13" s="62"/>
      <c r="H13" s="27"/>
      <c r="I13" s="3"/>
      <c r="J13" s="110" t="s">
        <v>199</v>
      </c>
      <c r="K13" s="109" t="str">
        <f>IF(M12="","",IF(M12="v",N12,N14))</f>
        <v>91-4-SCVB</v>
      </c>
      <c r="L13" s="113" t="str">
        <f>IF(M12="","",IF(M12="v",O12,O14))</f>
        <v>DE BAGLION</v>
      </c>
      <c r="M13" s="59"/>
      <c r="N13" s="27"/>
      <c r="O13" s="3"/>
      <c r="P13" s="91"/>
      <c r="Q13" s="24"/>
      <c r="R13" s="25"/>
      <c r="S13" s="24"/>
      <c r="T13" s="50"/>
      <c r="U13" s="4"/>
      <c r="V13" s="24"/>
      <c r="W13" s="50"/>
      <c r="X13" s="113" t="str">
        <f>IF(W12="","",IF(W12="v",U12,U14))</f>
        <v>BECQUEREL</v>
      </c>
      <c r="Y13" s="109" t="str">
        <f>IF(W12="","",IF(W12="v",V12,V14))</f>
        <v>91-4-SCVB</v>
      </c>
      <c r="Z13" s="110" t="s">
        <v>198</v>
      </c>
      <c r="AA13" s="4"/>
      <c r="AB13" s="24"/>
      <c r="AC13" s="54"/>
      <c r="AD13" s="4"/>
      <c r="AE13" s="24"/>
      <c r="AF13" s="4"/>
      <c r="AG13" s="4"/>
      <c r="AH13" s="28"/>
    </row>
    <row r="14" spans="1:34" ht="15">
      <c r="A14" s="58"/>
      <c r="B14" s="49"/>
      <c r="C14" s="3"/>
      <c r="D14" s="58"/>
      <c r="E14" s="49"/>
      <c r="F14" s="3"/>
      <c r="G14" s="62"/>
      <c r="H14" s="27"/>
      <c r="I14" s="3"/>
      <c r="J14" s="58"/>
      <c r="K14" s="27"/>
      <c r="L14" s="3"/>
      <c r="M14" s="110" t="s">
        <v>199</v>
      </c>
      <c r="N14" s="109">
        <f>IF(T14="","",IF(T14="p",S14,S15))</f>
        <v>0</v>
      </c>
      <c r="O14" s="111">
        <f>IF(T14="","",IF(T14="p",R14,R15))</f>
        <v>0</v>
      </c>
      <c r="P14" s="91"/>
      <c r="Q14" s="87" t="s">
        <v>71</v>
      </c>
      <c r="R14" s="108"/>
      <c r="S14" s="109"/>
      <c r="T14" s="110" t="s">
        <v>199</v>
      </c>
      <c r="U14" s="113" t="str">
        <f>IF(T14="","",IF(T14="v",R14,R15))</f>
        <v>BECQUEREL</v>
      </c>
      <c r="V14" s="109" t="str">
        <f>IF(T14="","",IF(T14="v",S14,S15))</f>
        <v>91-4-SCVB</v>
      </c>
      <c r="W14" s="110" t="s">
        <v>198</v>
      </c>
      <c r="X14" s="4"/>
      <c r="Y14" s="24"/>
      <c r="Z14" s="50"/>
      <c r="AA14" s="4"/>
      <c r="AB14" s="24"/>
      <c r="AC14" s="54"/>
      <c r="AD14" s="4"/>
      <c r="AE14" s="24"/>
      <c r="AF14" s="4"/>
      <c r="AG14" s="4"/>
      <c r="AH14" s="28"/>
    </row>
    <row r="15" spans="1:34" ht="15">
      <c r="A15" s="58"/>
      <c r="B15" s="49"/>
      <c r="C15" s="3"/>
      <c r="D15" s="58"/>
      <c r="E15" s="49"/>
      <c r="F15" s="3"/>
      <c r="G15" s="62"/>
      <c r="H15" s="27"/>
      <c r="I15" s="3"/>
      <c r="J15" s="58"/>
      <c r="K15" s="27"/>
      <c r="L15" s="3"/>
      <c r="M15" s="58"/>
      <c r="N15" s="27"/>
      <c r="O15" s="3"/>
      <c r="P15" s="91"/>
      <c r="Q15" s="87" t="s">
        <v>69</v>
      </c>
      <c r="R15" s="108" t="str">
        <f>'Résultats de poule'!N6</f>
        <v>BECQUEREL</v>
      </c>
      <c r="S15" s="109" t="str">
        <f>'Résultats de poule'!P6</f>
        <v>91-4-SCVB</v>
      </c>
      <c r="T15" s="110" t="s">
        <v>198</v>
      </c>
      <c r="U15" s="4"/>
      <c r="V15" s="24"/>
      <c r="W15" s="50"/>
      <c r="X15" s="4"/>
      <c r="Y15" s="24"/>
      <c r="Z15" s="50"/>
      <c r="AA15" s="4"/>
      <c r="AB15" s="24"/>
      <c r="AC15" s="54"/>
      <c r="AD15" s="4"/>
      <c r="AE15" s="24"/>
      <c r="AF15" s="4"/>
      <c r="AG15" s="4"/>
      <c r="AH15" s="28"/>
    </row>
    <row r="16" spans="1:34" ht="15">
      <c r="A16" s="58"/>
      <c r="B16" s="49"/>
      <c r="C16" s="3"/>
      <c r="D16" s="110" t="s">
        <v>199</v>
      </c>
      <c r="E16" s="109" t="str">
        <f>IF(G9="","",IF(G9="v",H9,H24))</f>
        <v>75-4-LMAP</v>
      </c>
      <c r="F16" s="113" t="str">
        <f>IF(G9="","",IF(G9="v",I9,I24))</f>
        <v>DUVAL</v>
      </c>
      <c r="G16" s="62"/>
      <c r="H16" s="27"/>
      <c r="I16" s="3"/>
      <c r="J16" s="58"/>
      <c r="K16" s="27"/>
      <c r="L16" s="3"/>
      <c r="M16" s="58"/>
      <c r="N16" s="27"/>
      <c r="O16" s="3"/>
      <c r="P16" s="91"/>
      <c r="Q16" s="24"/>
      <c r="R16" s="25"/>
      <c r="S16" s="24"/>
      <c r="T16" s="50"/>
      <c r="U16" s="4"/>
      <c r="V16" s="24"/>
      <c r="W16" s="50"/>
      <c r="X16" s="4"/>
      <c r="Y16" s="24"/>
      <c r="Z16" s="50"/>
      <c r="AA16" s="4"/>
      <c r="AB16" s="24"/>
      <c r="AC16" s="54"/>
      <c r="AD16" s="161"/>
      <c r="AE16" s="162"/>
      <c r="AF16" s="50"/>
      <c r="AG16" s="4"/>
      <c r="AH16" s="28"/>
    </row>
    <row r="17" spans="1:34" ht="15">
      <c r="A17" s="58"/>
      <c r="B17" s="49"/>
      <c r="C17" s="3"/>
      <c r="D17" s="63"/>
      <c r="E17" s="49"/>
      <c r="F17" s="3"/>
      <c r="G17" s="62"/>
      <c r="H17" s="27"/>
      <c r="I17" s="3"/>
      <c r="J17" s="58"/>
      <c r="K17" s="163"/>
      <c r="L17" s="163"/>
      <c r="M17" s="60"/>
      <c r="N17" s="27"/>
      <c r="O17" s="3"/>
      <c r="P17" s="91"/>
      <c r="Q17" s="24"/>
      <c r="R17" s="25"/>
      <c r="S17" s="24"/>
      <c r="T17" s="50"/>
      <c r="U17" s="4"/>
      <c r="V17" s="24"/>
      <c r="W17" s="50"/>
      <c r="X17" s="4"/>
      <c r="Y17" s="24"/>
      <c r="Z17" s="50"/>
      <c r="AA17" s="171" t="s">
        <v>4</v>
      </c>
      <c r="AB17" s="171"/>
      <c r="AC17" s="55"/>
      <c r="AD17" s="115" t="str">
        <f>IF(AC10="","",IF(AC10="v",AA10,AA24))</f>
        <v>LOBMEYR</v>
      </c>
      <c r="AE17" s="119" t="str">
        <f>IF(AC10="","",IF(AC10="v",AB10,AB24))</f>
        <v>75-4-LMAP</v>
      </c>
      <c r="AF17" s="110" t="s">
        <v>199</v>
      </c>
      <c r="AG17" s="4"/>
      <c r="AH17" s="28"/>
    </row>
    <row r="18" spans="1:34" ht="15">
      <c r="A18" s="58"/>
      <c r="B18" s="49"/>
      <c r="C18" s="3"/>
      <c r="D18" s="62"/>
      <c r="E18" s="49"/>
      <c r="F18" s="3"/>
      <c r="G18" s="62"/>
      <c r="H18" s="27"/>
      <c r="I18" s="3"/>
      <c r="J18" s="58"/>
      <c r="K18" s="3"/>
      <c r="L18" s="3"/>
      <c r="M18" s="58"/>
      <c r="N18" s="27"/>
      <c r="O18" s="3"/>
      <c r="P18" s="91"/>
      <c r="Q18" s="24"/>
      <c r="R18" s="25"/>
      <c r="S18" s="24"/>
      <c r="T18" s="50"/>
      <c r="U18" s="4"/>
      <c r="V18" s="24"/>
      <c r="W18" s="50"/>
      <c r="X18" s="4"/>
      <c r="Y18" s="24"/>
      <c r="Z18" s="50"/>
      <c r="AA18" s="4"/>
      <c r="AB18" s="24"/>
      <c r="AC18" s="54"/>
      <c r="AD18" s="4"/>
      <c r="AE18" s="24"/>
      <c r="AF18" s="53"/>
      <c r="AG18" s="4"/>
      <c r="AH18" s="28"/>
    </row>
    <row r="19" spans="1:34" ht="15">
      <c r="A19" s="58"/>
      <c r="B19" s="49"/>
      <c r="C19" s="3"/>
      <c r="D19" s="62"/>
      <c r="E19" s="49"/>
      <c r="F19" s="3"/>
      <c r="G19" s="62"/>
      <c r="H19" s="49"/>
      <c r="I19" s="3"/>
      <c r="J19" s="58"/>
      <c r="K19" s="49"/>
      <c r="L19" s="3"/>
      <c r="M19" s="58"/>
      <c r="N19" s="27"/>
      <c r="O19" s="3"/>
      <c r="P19" s="91"/>
      <c r="Q19" s="87" t="s">
        <v>73</v>
      </c>
      <c r="R19" s="108" t="str">
        <f>'Résultats de poule'!B6</f>
        <v>MARECHAL</v>
      </c>
      <c r="S19" s="109" t="str">
        <f>'Résultats de poule'!D6</f>
        <v>75-4-LMAP</v>
      </c>
      <c r="T19" s="110" t="s">
        <v>198</v>
      </c>
      <c r="U19" s="161" t="s">
        <v>58</v>
      </c>
      <c r="V19" s="162"/>
      <c r="W19" s="52"/>
      <c r="X19" s="4"/>
      <c r="Y19" s="24"/>
      <c r="Z19" s="50"/>
      <c r="AA19" s="4"/>
      <c r="AB19" s="24"/>
      <c r="AC19" s="54"/>
      <c r="AD19" s="4"/>
      <c r="AE19" s="24"/>
      <c r="AF19" s="54"/>
      <c r="AG19" s="4"/>
      <c r="AH19" s="28"/>
    </row>
    <row r="20" spans="1:34" ht="15">
      <c r="A20" s="58"/>
      <c r="B20" s="49"/>
      <c r="C20" s="3"/>
      <c r="D20" s="62"/>
      <c r="E20" s="49"/>
      <c r="F20" s="3"/>
      <c r="G20" s="62"/>
      <c r="H20" s="49"/>
      <c r="I20" s="3"/>
      <c r="J20" s="58"/>
      <c r="K20" s="27"/>
      <c r="L20" s="3"/>
      <c r="M20" s="110" t="s">
        <v>199</v>
      </c>
      <c r="N20" s="109">
        <f>IF(T19="","",IF(T19="p",S19,S20))</f>
        <v>0</v>
      </c>
      <c r="O20" s="111">
        <f>IF(T19="","",IF(T19="p",R19,R20))</f>
        <v>0</v>
      </c>
      <c r="P20" s="91"/>
      <c r="Q20" s="87" t="s">
        <v>75</v>
      </c>
      <c r="R20" s="108"/>
      <c r="S20" s="109"/>
      <c r="T20" s="110" t="s">
        <v>199</v>
      </c>
      <c r="U20" s="113" t="str">
        <f>IF(T19="","",IF(T19="v",R19,R20))</f>
        <v>MARECHAL</v>
      </c>
      <c r="V20" s="109" t="str">
        <f>IF(T19="","",IF(T19="v",S19,S20))</f>
        <v>75-4-LMAP</v>
      </c>
      <c r="W20" s="110" t="s">
        <v>199</v>
      </c>
      <c r="X20" s="4"/>
      <c r="Y20" s="24"/>
      <c r="Z20" s="50"/>
      <c r="AA20" s="4"/>
      <c r="AB20" s="24"/>
      <c r="AC20" s="54"/>
      <c r="AD20" s="4"/>
      <c r="AE20" s="24"/>
      <c r="AF20" s="54"/>
      <c r="AG20" s="4"/>
      <c r="AH20" s="28"/>
    </row>
    <row r="21" spans="1:34" ht="15">
      <c r="A21" s="58"/>
      <c r="B21" s="49"/>
      <c r="C21" s="3"/>
      <c r="D21" s="62"/>
      <c r="E21" s="49"/>
      <c r="F21" s="3"/>
      <c r="G21" s="62"/>
      <c r="H21" s="49"/>
      <c r="I21" s="3"/>
      <c r="J21" s="114" t="s">
        <v>199</v>
      </c>
      <c r="K21" s="109">
        <f>IF(M20="","",IF(M20="v",N20,N22))</f>
        <v>0</v>
      </c>
      <c r="L21" s="113">
        <f>IF(M20="","",IF(M20="v",O20,O22))</f>
        <v>0</v>
      </c>
      <c r="M21" s="59"/>
      <c r="N21" s="27"/>
      <c r="O21" s="3"/>
      <c r="P21" s="91"/>
      <c r="Q21" s="24"/>
      <c r="R21" s="25"/>
      <c r="S21" s="24"/>
      <c r="T21" s="50"/>
      <c r="U21" s="4"/>
      <c r="V21" s="24"/>
      <c r="W21" s="50"/>
      <c r="X21" s="113" t="str">
        <f>IF(W20="","",IF(W20="v",U20,U22))</f>
        <v>LOBMEYR</v>
      </c>
      <c r="Y21" s="109" t="str">
        <f>IF(W20="","",IF(W20="v",V20,V22))</f>
        <v>75-4-LMAP</v>
      </c>
      <c r="Z21" s="110" t="s">
        <v>198</v>
      </c>
      <c r="AA21" s="4"/>
      <c r="AB21" s="24"/>
      <c r="AC21" s="54"/>
      <c r="AD21" s="4"/>
      <c r="AE21" s="24"/>
      <c r="AF21" s="54"/>
      <c r="AG21" s="4"/>
      <c r="AH21" s="28"/>
    </row>
    <row r="22" spans="1:34" ht="15">
      <c r="A22" s="58"/>
      <c r="B22" s="49"/>
      <c r="C22" s="3"/>
      <c r="D22" s="62"/>
      <c r="E22" s="49"/>
      <c r="F22" s="3"/>
      <c r="G22" s="62"/>
      <c r="H22" s="49"/>
      <c r="I22" s="3"/>
      <c r="J22" s="63"/>
      <c r="K22" s="27"/>
      <c r="L22" s="3"/>
      <c r="M22" s="110" t="s">
        <v>198</v>
      </c>
      <c r="N22" s="109">
        <f>IF(T22="","",IF(T22="p",S22,S23))</f>
        <v>0</v>
      </c>
      <c r="O22" s="111">
        <f>IF(T22="","",IF(T22="p",R22,R23))</f>
        <v>0</v>
      </c>
      <c r="P22" s="91"/>
      <c r="Q22" s="87" t="s">
        <v>82</v>
      </c>
      <c r="R22" s="108">
        <f>'Résultats de poule'!N8</f>
        <v>0</v>
      </c>
      <c r="S22" s="109">
        <f>'Résultats de poule'!P8</f>
        <v>0</v>
      </c>
      <c r="T22" s="110" t="s">
        <v>199</v>
      </c>
      <c r="U22" s="113" t="str">
        <f>IF(T22="","",IF(T22="v",R22,R23))</f>
        <v>LOBMEYR</v>
      </c>
      <c r="V22" s="109" t="str">
        <f>IF(T22="","",IF(T22="v",S22,S23))</f>
        <v>75-4-LMAP</v>
      </c>
      <c r="W22" s="110" t="s">
        <v>198</v>
      </c>
      <c r="X22" s="4"/>
      <c r="Y22" s="24"/>
      <c r="Z22" s="53"/>
      <c r="AA22" s="4"/>
      <c r="AB22" s="24"/>
      <c r="AC22" s="54"/>
      <c r="AD22" s="4"/>
      <c r="AE22" s="24"/>
      <c r="AF22" s="54"/>
      <c r="AG22" s="4"/>
      <c r="AH22" s="28"/>
    </row>
    <row r="23" spans="1:34" ht="15">
      <c r="A23" s="58"/>
      <c r="B23" s="49"/>
      <c r="C23" s="3"/>
      <c r="D23" s="62"/>
      <c r="E23" s="49"/>
      <c r="F23" s="3"/>
      <c r="G23" s="64"/>
      <c r="H23" s="49"/>
      <c r="I23" s="3"/>
      <c r="J23" s="62"/>
      <c r="K23" s="27"/>
      <c r="L23" s="3"/>
      <c r="M23" s="58"/>
      <c r="N23" s="27"/>
      <c r="O23" s="3"/>
      <c r="P23" s="91"/>
      <c r="Q23" s="87" t="s">
        <v>85</v>
      </c>
      <c r="R23" s="108" t="str">
        <f>'Résultats de poule'!F3</f>
        <v>LOBMEYR</v>
      </c>
      <c r="S23" s="109" t="str">
        <f>'Résultats de poule'!H3</f>
        <v>75-4-LMAP</v>
      </c>
      <c r="T23" s="110" t="s">
        <v>198</v>
      </c>
      <c r="U23" s="4"/>
      <c r="V23" s="24"/>
      <c r="W23" s="50"/>
      <c r="X23" s="4"/>
      <c r="Y23" s="24"/>
      <c r="Z23" s="54"/>
      <c r="AA23" s="4"/>
      <c r="AB23" s="24"/>
      <c r="AC23" s="56"/>
      <c r="AD23" s="4"/>
      <c r="AE23" s="24"/>
      <c r="AF23" s="54"/>
      <c r="AG23" s="4"/>
      <c r="AH23" s="28"/>
    </row>
    <row r="24" spans="1:34" ht="15">
      <c r="A24" s="58"/>
      <c r="B24" s="49"/>
      <c r="C24" s="3"/>
      <c r="D24" s="62"/>
      <c r="E24" s="49"/>
      <c r="F24" s="3"/>
      <c r="G24" s="110" t="s">
        <v>199</v>
      </c>
      <c r="H24" s="109" t="str">
        <f>IF(J21="","",IF(J21="v",K21,K28))</f>
        <v>75-4-LMAP</v>
      </c>
      <c r="I24" s="113" t="str">
        <f>IF(J21="","",IF(J21="v",L21,L28))</f>
        <v>PENET</v>
      </c>
      <c r="J24" s="67"/>
      <c r="K24" s="163"/>
      <c r="L24" s="163"/>
      <c r="M24" s="58"/>
      <c r="N24" s="27"/>
      <c r="O24" s="3"/>
      <c r="P24" s="91"/>
      <c r="Q24" s="24"/>
      <c r="R24" s="25"/>
      <c r="S24" s="24"/>
      <c r="T24" s="50"/>
      <c r="U24" s="4"/>
      <c r="V24" s="24"/>
      <c r="W24" s="50"/>
      <c r="X24" s="171" t="s">
        <v>65</v>
      </c>
      <c r="Y24" s="171"/>
      <c r="Z24" s="55"/>
      <c r="AA24" s="115" t="str">
        <f>IF(Z21="","",IF(Z21="v",X21,X28))</f>
        <v>LOBMEYR</v>
      </c>
      <c r="AB24" s="116" t="str">
        <f>IF(Z21="","",IF(Z21="v",Y21,Y28))</f>
        <v>75-4-LMAP</v>
      </c>
      <c r="AC24" s="110" t="s">
        <v>198</v>
      </c>
      <c r="AD24" s="4"/>
      <c r="AE24" s="24"/>
      <c r="AF24" s="54"/>
      <c r="AG24" s="4"/>
      <c r="AH24" s="28"/>
    </row>
    <row r="25" spans="1:34" ht="15">
      <c r="A25" s="58"/>
      <c r="B25" s="49"/>
      <c r="C25" s="3"/>
      <c r="D25" s="62"/>
      <c r="E25" s="49"/>
      <c r="F25" s="3"/>
      <c r="G25" s="58"/>
      <c r="H25" s="49"/>
      <c r="I25" s="3"/>
      <c r="J25" s="62"/>
      <c r="K25" s="3"/>
      <c r="L25" s="3"/>
      <c r="M25" s="58"/>
      <c r="N25" s="27"/>
      <c r="O25" s="3"/>
      <c r="P25" s="91"/>
      <c r="Q25" s="24"/>
      <c r="R25" s="25"/>
      <c r="S25" s="24"/>
      <c r="T25" s="50"/>
      <c r="U25" s="4"/>
      <c r="V25" s="24"/>
      <c r="W25" s="50"/>
      <c r="X25" s="4"/>
      <c r="Y25" s="24"/>
      <c r="Z25" s="54"/>
      <c r="AA25" s="4"/>
      <c r="AB25" s="24"/>
      <c r="AC25" s="50"/>
      <c r="AD25" s="4"/>
      <c r="AE25" s="24"/>
      <c r="AF25" s="54"/>
      <c r="AG25" s="4"/>
      <c r="AH25" s="28"/>
    </row>
    <row r="26" spans="1:34" ht="15">
      <c r="A26" s="58"/>
      <c r="B26" s="49"/>
      <c r="C26" s="3"/>
      <c r="D26" s="62"/>
      <c r="E26" s="49"/>
      <c r="F26" s="3"/>
      <c r="G26" s="58"/>
      <c r="H26" s="49"/>
      <c r="I26" s="3"/>
      <c r="J26" s="62"/>
      <c r="K26" s="49"/>
      <c r="L26" s="3"/>
      <c r="M26" s="58"/>
      <c r="N26" s="27"/>
      <c r="O26" s="3"/>
      <c r="P26" s="91"/>
      <c r="Q26" s="87" t="s">
        <v>80</v>
      </c>
      <c r="R26" s="108" t="str">
        <f>'Résultats de poule'!J7</f>
        <v>PENET</v>
      </c>
      <c r="S26" s="109" t="str">
        <f>'Résultats de poule'!L7</f>
        <v>75-4-LMAP</v>
      </c>
      <c r="T26" s="110" t="s">
        <v>199</v>
      </c>
      <c r="U26" s="161" t="s">
        <v>59</v>
      </c>
      <c r="V26" s="162"/>
      <c r="W26" s="52"/>
      <c r="X26" s="4"/>
      <c r="Y26" s="24"/>
      <c r="Z26" s="54"/>
      <c r="AA26" s="4"/>
      <c r="AB26" s="24"/>
      <c r="AC26" s="50"/>
      <c r="AD26" s="4"/>
      <c r="AE26" s="24"/>
      <c r="AF26" s="54"/>
      <c r="AG26" s="4"/>
      <c r="AH26" s="28"/>
    </row>
    <row r="27" spans="1:34" ht="15">
      <c r="A27" s="58"/>
      <c r="B27" s="49"/>
      <c r="C27" s="3"/>
      <c r="D27" s="62"/>
      <c r="E27" s="49"/>
      <c r="F27" s="3"/>
      <c r="G27" s="58"/>
      <c r="H27" s="49"/>
      <c r="I27" s="3"/>
      <c r="J27" s="64"/>
      <c r="K27" s="27"/>
      <c r="L27" s="3"/>
      <c r="M27" s="110" t="s">
        <v>198</v>
      </c>
      <c r="N27" s="109" t="str">
        <f>IF(T26="","",IF(T26="p",S26,S27))</f>
        <v>75-4-LMAP</v>
      </c>
      <c r="O27" s="111" t="str">
        <f>IF(T26="","",IF(T26="p",R26,R27))</f>
        <v>PENET</v>
      </c>
      <c r="P27" s="91"/>
      <c r="Q27" s="87" t="s">
        <v>87</v>
      </c>
      <c r="R27" s="108" t="str">
        <f>'Résultats de poule'!B4</f>
        <v>MOUSSA</v>
      </c>
      <c r="S27" s="109" t="str">
        <f>'Résultats de poule'!D4</f>
        <v>78-4-SFAM</v>
      </c>
      <c r="T27" s="110" t="s">
        <v>198</v>
      </c>
      <c r="U27" s="113" t="str">
        <f>IF(T26="","",IF(T26="v",R26,R27))</f>
        <v>MOUSSA</v>
      </c>
      <c r="V27" s="109" t="str">
        <f>IF(T26="","",IF(T26="v",S26,S27))</f>
        <v>78-4-SFAM</v>
      </c>
      <c r="W27" s="110" t="s">
        <v>199</v>
      </c>
      <c r="X27" s="4"/>
      <c r="Y27" s="24"/>
      <c r="Z27" s="56"/>
      <c r="AA27" s="4"/>
      <c r="AB27" s="24"/>
      <c r="AC27" s="50"/>
      <c r="AD27" s="4"/>
      <c r="AE27" s="24"/>
      <c r="AF27" s="54"/>
      <c r="AG27" s="4"/>
      <c r="AH27" s="28"/>
    </row>
    <row r="28" spans="1:34" ht="15">
      <c r="A28" s="58"/>
      <c r="B28" s="49"/>
      <c r="C28" s="3"/>
      <c r="D28" s="62"/>
      <c r="E28" s="49"/>
      <c r="F28" s="3"/>
      <c r="G28" s="58"/>
      <c r="H28" s="49"/>
      <c r="I28" s="3"/>
      <c r="J28" s="114" t="s">
        <v>198</v>
      </c>
      <c r="K28" s="109" t="str">
        <f>IF(M27="","",IF(M27="v",N27,N29))</f>
        <v>75-4-LMAP</v>
      </c>
      <c r="L28" s="113" t="str">
        <f>IF(M27="","",IF(M27="v",O27,O29))</f>
        <v>PENET</v>
      </c>
      <c r="M28" s="59"/>
      <c r="N28" s="27"/>
      <c r="O28" s="3"/>
      <c r="P28" s="91"/>
      <c r="Q28" s="24"/>
      <c r="R28" s="25"/>
      <c r="S28" s="24"/>
      <c r="T28" s="50"/>
      <c r="U28" s="4"/>
      <c r="V28" s="24"/>
      <c r="W28" s="50"/>
      <c r="X28" s="113" t="str">
        <f>IF(W27="","",IF(W27="v",U27,U29))</f>
        <v>ROSE</v>
      </c>
      <c r="Y28" s="109" t="str">
        <f>IF(W27="","",IF(W27="v",V27,V29))</f>
        <v>91-4-SCVB</v>
      </c>
      <c r="Z28" s="110" t="s">
        <v>199</v>
      </c>
      <c r="AA28" s="4"/>
      <c r="AB28" s="24"/>
      <c r="AC28" s="50"/>
      <c r="AD28" s="4"/>
      <c r="AE28" s="24"/>
      <c r="AF28" s="54"/>
      <c r="AG28" s="4"/>
      <c r="AH28" s="28"/>
    </row>
    <row r="29" spans="1:34" ht="15">
      <c r="A29" s="58"/>
      <c r="B29" s="49"/>
      <c r="C29" s="3"/>
      <c r="D29" s="62"/>
      <c r="E29" s="49"/>
      <c r="F29" s="3"/>
      <c r="G29" s="58"/>
      <c r="H29" s="27"/>
      <c r="I29" s="3"/>
      <c r="J29" s="58"/>
      <c r="K29" s="27"/>
      <c r="L29" s="3"/>
      <c r="M29" s="110" t="s">
        <v>199</v>
      </c>
      <c r="N29" s="109">
        <f>IF(T29="","",IF(T29="p",S29,S30))</f>
        <v>0</v>
      </c>
      <c r="O29" s="111">
        <f>IF(T29="","",IF(T29="p",R29,R30))</f>
        <v>0</v>
      </c>
      <c r="P29" s="91"/>
      <c r="Q29" s="87" t="s">
        <v>48</v>
      </c>
      <c r="R29" s="108"/>
      <c r="S29" s="109"/>
      <c r="T29" s="110" t="s">
        <v>199</v>
      </c>
      <c r="U29" s="113" t="str">
        <f>IF(T29="","",IF(T29="v",R29,R30))</f>
        <v>ROSE</v>
      </c>
      <c r="V29" s="109" t="str">
        <f>IF(T29="","",IF(T29="v",S29,S30))</f>
        <v>91-4-SCVB</v>
      </c>
      <c r="W29" s="110" t="s">
        <v>198</v>
      </c>
      <c r="X29" s="4"/>
      <c r="Y29" s="24"/>
      <c r="Z29" s="50"/>
      <c r="AA29" s="4"/>
      <c r="AB29" s="24"/>
      <c r="AC29" s="50"/>
      <c r="AD29" s="4"/>
      <c r="AE29" s="24"/>
      <c r="AF29" s="54"/>
      <c r="AG29" s="4"/>
      <c r="AH29" s="28"/>
    </row>
    <row r="30" spans="1:34" ht="15">
      <c r="A30" s="58"/>
      <c r="B30" s="49"/>
      <c r="C30" s="3"/>
      <c r="D30" s="67"/>
      <c r="E30" s="163"/>
      <c r="F30" s="163"/>
      <c r="G30" s="58"/>
      <c r="H30" s="27"/>
      <c r="I30" s="3"/>
      <c r="J30" s="58"/>
      <c r="K30" s="27"/>
      <c r="L30" s="3"/>
      <c r="M30" s="58"/>
      <c r="N30" s="27"/>
      <c r="O30" s="3"/>
      <c r="P30" s="91"/>
      <c r="Q30" s="87" t="s">
        <v>2</v>
      </c>
      <c r="R30" s="108" t="str">
        <f>'Résultats de poule'!N2</f>
        <v>ROSE</v>
      </c>
      <c r="S30" s="109" t="str">
        <f>'Résultats de poule'!P2</f>
        <v>91-4-SCVB</v>
      </c>
      <c r="T30" s="110" t="s">
        <v>198</v>
      </c>
      <c r="U30" s="4"/>
      <c r="V30" s="24"/>
      <c r="W30" s="50"/>
      <c r="X30" s="4"/>
      <c r="Y30" s="24"/>
      <c r="Z30" s="50"/>
      <c r="AA30" s="4"/>
      <c r="AB30" s="24"/>
      <c r="AC30" s="50"/>
      <c r="AD30" s="4"/>
      <c r="AE30" s="24"/>
      <c r="AF30" s="54"/>
      <c r="AG30" s="4"/>
      <c r="AH30" s="28"/>
    </row>
    <row r="31" spans="1:34" ht="15">
      <c r="A31" s="71"/>
      <c r="B31" s="71" t="s">
        <v>93</v>
      </c>
      <c r="C31" s="70"/>
      <c r="D31" s="62"/>
      <c r="E31" s="49"/>
      <c r="F31" s="3"/>
      <c r="G31" s="58"/>
      <c r="H31" s="27"/>
      <c r="I31" s="3"/>
      <c r="J31" s="58"/>
      <c r="K31" s="27"/>
      <c r="L31" s="3"/>
      <c r="M31" s="58"/>
      <c r="N31" s="27"/>
      <c r="O31" s="3"/>
      <c r="P31" s="91"/>
      <c r="Q31" s="24"/>
      <c r="R31" s="25"/>
      <c r="S31" s="24"/>
      <c r="T31" s="50"/>
      <c r="U31" s="4"/>
      <c r="V31" s="24"/>
      <c r="W31" s="50"/>
      <c r="X31" s="4"/>
      <c r="Y31" s="24"/>
      <c r="Z31" s="50"/>
      <c r="AA31" s="4"/>
      <c r="AB31" s="24"/>
      <c r="AC31" s="50"/>
      <c r="AD31" s="4"/>
      <c r="AE31" s="24"/>
      <c r="AF31" s="54"/>
      <c r="AG31" s="161" t="s">
        <v>90</v>
      </c>
      <c r="AH31" s="164"/>
    </row>
    <row r="32" spans="1:34" ht="18.75">
      <c r="A32" s="74"/>
      <c r="B32" s="73" t="str">
        <f>IF(D16="","",IF(D16="v",E16,E48))</f>
        <v>75-4-LMAP</v>
      </c>
      <c r="C32" s="69" t="str">
        <f>IF(D16="","",IF(D16="v",F16,F48))</f>
        <v>HEBERT</v>
      </c>
      <c r="D32" s="62"/>
      <c r="E32" s="49"/>
      <c r="F32" s="3"/>
      <c r="G32" s="58"/>
      <c r="H32" s="27"/>
      <c r="I32" s="3"/>
      <c r="J32" s="58"/>
      <c r="K32" s="27"/>
      <c r="L32" s="3"/>
      <c r="M32" s="58"/>
      <c r="N32" s="27"/>
      <c r="O32" s="3"/>
      <c r="P32" s="91"/>
      <c r="Q32" s="24"/>
      <c r="R32" s="25"/>
      <c r="S32" s="24"/>
      <c r="T32" s="50"/>
      <c r="U32" s="4"/>
      <c r="V32" s="24"/>
      <c r="W32" s="50"/>
      <c r="X32" s="4"/>
      <c r="Y32" s="24"/>
      <c r="Z32" s="50"/>
      <c r="AA32" s="4"/>
      <c r="AB32" s="24"/>
      <c r="AC32" s="50"/>
      <c r="AD32" s="169" t="s">
        <v>68</v>
      </c>
      <c r="AE32" s="169"/>
      <c r="AF32" s="57"/>
      <c r="AG32" s="2" t="str">
        <f>IF(AF17="","",IF(AF17="v",AD17,AD49))</f>
        <v>OURY</v>
      </c>
      <c r="AH32" s="29" t="str">
        <f>IF(AF17="","",IF(AF17="v",AE17,AE49))</f>
        <v>75-4-LMAP</v>
      </c>
    </row>
    <row r="33" spans="1:34" ht="15">
      <c r="A33" s="58"/>
      <c r="B33" s="49"/>
      <c r="C33" s="3"/>
      <c r="D33" s="62"/>
      <c r="E33" s="49"/>
      <c r="F33" s="3"/>
      <c r="G33" s="58"/>
      <c r="H33" s="27"/>
      <c r="I33" s="3"/>
      <c r="J33" s="58"/>
      <c r="K33" s="27"/>
      <c r="L33" s="3"/>
      <c r="M33" s="58"/>
      <c r="N33" s="27"/>
      <c r="O33" s="3"/>
      <c r="P33" s="91"/>
      <c r="Q33" s="24"/>
      <c r="R33" s="25"/>
      <c r="S33" s="24"/>
      <c r="T33" s="50"/>
      <c r="U33" s="4"/>
      <c r="V33" s="24"/>
      <c r="W33" s="50"/>
      <c r="X33" s="4"/>
      <c r="Y33" s="24"/>
      <c r="Z33" s="50"/>
      <c r="AA33" s="4"/>
      <c r="AB33" s="24"/>
      <c r="AC33" s="50"/>
      <c r="AD33" s="4"/>
      <c r="AE33" s="24"/>
      <c r="AF33" s="54"/>
      <c r="AG33" s="4"/>
      <c r="AH33" s="28"/>
    </row>
    <row r="34" spans="1:34" ht="15">
      <c r="A34" s="58"/>
      <c r="B34" s="49"/>
      <c r="C34" s="3"/>
      <c r="D34" s="67"/>
      <c r="E34" s="163"/>
      <c r="F34" s="163"/>
      <c r="G34" s="58"/>
      <c r="H34" s="27"/>
      <c r="I34" s="3"/>
      <c r="J34" s="60"/>
      <c r="K34" s="163"/>
      <c r="L34" s="163"/>
      <c r="M34" s="58"/>
      <c r="N34" s="27"/>
      <c r="O34" s="3"/>
      <c r="P34" s="91"/>
      <c r="Q34" s="24"/>
      <c r="R34" s="25"/>
      <c r="S34" s="24"/>
      <c r="T34" s="50"/>
      <c r="U34" s="4"/>
      <c r="V34" s="24"/>
      <c r="W34" s="50"/>
      <c r="X34" s="4"/>
      <c r="Y34" s="24"/>
      <c r="Z34" s="50"/>
      <c r="AA34" s="4"/>
      <c r="AB34" s="24"/>
      <c r="AC34" s="50"/>
      <c r="AD34" s="4"/>
      <c r="AE34" s="24"/>
      <c r="AF34" s="54"/>
      <c r="AG34" s="4"/>
      <c r="AH34" s="28"/>
    </row>
    <row r="35" spans="1:34" ht="15">
      <c r="A35" s="58"/>
      <c r="B35" s="49"/>
      <c r="C35" s="3"/>
      <c r="D35" s="62"/>
      <c r="E35" s="49"/>
      <c r="F35" s="3"/>
      <c r="G35" s="58"/>
      <c r="H35" s="27"/>
      <c r="I35" s="3"/>
      <c r="J35" s="58"/>
      <c r="K35" s="49"/>
      <c r="L35" s="3"/>
      <c r="M35" s="58"/>
      <c r="N35" s="27"/>
      <c r="O35" s="3"/>
      <c r="P35" s="91"/>
      <c r="Q35" s="24"/>
      <c r="R35" s="25"/>
      <c r="S35" s="24"/>
      <c r="T35" s="50"/>
      <c r="U35" s="4"/>
      <c r="V35" s="24"/>
      <c r="W35" s="50"/>
      <c r="X35" s="4"/>
      <c r="Y35" s="24"/>
      <c r="Z35" s="50"/>
      <c r="AA35" s="4"/>
      <c r="AB35" s="24"/>
      <c r="AC35" s="50"/>
      <c r="AD35" s="4"/>
      <c r="AE35" s="24"/>
      <c r="AF35" s="54"/>
      <c r="AG35" s="4"/>
      <c r="AH35" s="28"/>
    </row>
    <row r="36" spans="1:34" ht="15">
      <c r="A36" s="58"/>
      <c r="B36" s="49"/>
      <c r="C36" s="3"/>
      <c r="D36" s="62"/>
      <c r="E36" s="49"/>
      <c r="F36" s="3"/>
      <c r="G36" s="58"/>
      <c r="H36" s="49"/>
      <c r="I36" s="3"/>
      <c r="J36" s="58"/>
      <c r="K36" s="49"/>
      <c r="L36" s="3"/>
      <c r="M36" s="58"/>
      <c r="N36" s="27"/>
      <c r="O36" s="3"/>
      <c r="P36" s="91"/>
      <c r="Q36" s="87" t="s">
        <v>3</v>
      </c>
      <c r="R36" s="108" t="str">
        <f>'Résultats de poule'!J2</f>
        <v>OURY</v>
      </c>
      <c r="S36" s="109" t="str">
        <f>'Résultats de poule'!L2</f>
        <v>75-4-LMAP</v>
      </c>
      <c r="T36" s="110" t="s">
        <v>198</v>
      </c>
      <c r="U36" s="161" t="s">
        <v>60</v>
      </c>
      <c r="V36" s="162"/>
      <c r="W36" s="52"/>
      <c r="X36" s="4"/>
      <c r="Y36" s="24"/>
      <c r="Z36" s="50"/>
      <c r="AA36" s="4"/>
      <c r="AB36" s="24"/>
      <c r="AC36" s="50"/>
      <c r="AD36" s="4"/>
      <c r="AE36" s="24"/>
      <c r="AF36" s="54"/>
      <c r="AG36" s="4"/>
      <c r="AH36" s="28"/>
    </row>
    <row r="37" spans="1:34" ht="15">
      <c r="A37" s="58"/>
      <c r="B37" s="49"/>
      <c r="C37" s="3"/>
      <c r="D37" s="62"/>
      <c r="E37" s="49"/>
      <c r="F37" s="3"/>
      <c r="G37" s="58"/>
      <c r="H37" s="95"/>
      <c r="I37" s="3"/>
      <c r="J37" s="58"/>
      <c r="K37" s="27"/>
      <c r="L37" s="3"/>
      <c r="M37" s="110" t="s">
        <v>199</v>
      </c>
      <c r="N37" s="109">
        <f>IF(T36="","",IF(T36="p",S36,S37))</f>
        <v>0</v>
      </c>
      <c r="O37" s="111">
        <f>IF(T36="","",IF(T36="p",R36,R37))</f>
        <v>0</v>
      </c>
      <c r="P37" s="91"/>
      <c r="Q37" s="87" t="s">
        <v>49</v>
      </c>
      <c r="R37" s="108"/>
      <c r="S37" s="109"/>
      <c r="T37" s="110" t="s">
        <v>199</v>
      </c>
      <c r="U37" s="113" t="str">
        <f>IF(T36="","",IF(T36="v",R36,R37))</f>
        <v>OURY</v>
      </c>
      <c r="V37" s="109" t="str">
        <f>IF(T36="","",IF(T36="v",S36,S37))</f>
        <v>75-4-LMAP</v>
      </c>
      <c r="W37" s="110" t="s">
        <v>198</v>
      </c>
      <c r="X37" s="4"/>
      <c r="Y37" s="24"/>
      <c r="Z37" s="50"/>
      <c r="AA37" s="4"/>
      <c r="AB37" s="24"/>
      <c r="AC37" s="50"/>
      <c r="AD37" s="4"/>
      <c r="AE37" s="24"/>
      <c r="AF37" s="54"/>
      <c r="AG37" s="4"/>
      <c r="AH37" s="28"/>
    </row>
    <row r="38" spans="1:34" ht="15">
      <c r="A38" s="58"/>
      <c r="B38" s="49"/>
      <c r="C38" s="3"/>
      <c r="D38" s="62"/>
      <c r="E38" s="49"/>
      <c r="F38" s="3"/>
      <c r="G38" s="58"/>
      <c r="H38" s="49"/>
      <c r="I38" s="3"/>
      <c r="J38" s="114" t="s">
        <v>199</v>
      </c>
      <c r="K38" s="109" t="str">
        <f>IF(M37="","",IF(M37="v",N37,N39))</f>
        <v>75-2-SUPA</v>
      </c>
      <c r="L38" s="113" t="str">
        <f>IF(M37="","",IF(M37="v",O37,O39))</f>
        <v>BAUD</v>
      </c>
      <c r="M38" s="59"/>
      <c r="N38" s="27"/>
      <c r="O38" s="3"/>
      <c r="P38" s="91"/>
      <c r="Q38" s="24"/>
      <c r="R38" s="25"/>
      <c r="S38" s="24"/>
      <c r="T38" s="50"/>
      <c r="U38" s="4"/>
      <c r="V38" s="24"/>
      <c r="W38" s="50"/>
      <c r="X38" s="113" t="str">
        <f>IF(W37="","",IF(W37="v",U37,U39))</f>
        <v>OURY</v>
      </c>
      <c r="Y38" s="109" t="str">
        <f>IF(W37="","",IF(W37="v",V37,V39))</f>
        <v>75-4-LMAP</v>
      </c>
      <c r="Z38" s="110" t="s">
        <v>198</v>
      </c>
      <c r="AA38" s="4"/>
      <c r="AB38" s="24"/>
      <c r="AC38" s="50"/>
      <c r="AD38" s="4"/>
      <c r="AE38" s="24"/>
      <c r="AF38" s="54"/>
      <c r="AG38" s="4"/>
      <c r="AH38" s="28"/>
    </row>
    <row r="39" spans="1:34" ht="15">
      <c r="A39" s="58"/>
      <c r="B39" s="49"/>
      <c r="C39" s="3"/>
      <c r="D39" s="62"/>
      <c r="E39" s="49"/>
      <c r="F39" s="3"/>
      <c r="G39" s="58"/>
      <c r="H39" s="49"/>
      <c r="I39" s="3"/>
      <c r="J39" s="63"/>
      <c r="K39" s="27"/>
      <c r="L39" s="3"/>
      <c r="M39" s="110" t="s">
        <v>198</v>
      </c>
      <c r="N39" s="109" t="str">
        <f>IF(T39="","",IF(T39="p",S39,S40))</f>
        <v>75-2-SUPA</v>
      </c>
      <c r="O39" s="111" t="str">
        <f>IF(T39="","",IF(T39="p",R39,R40))</f>
        <v>BAUD</v>
      </c>
      <c r="P39" s="91"/>
      <c r="Q39" s="87" t="s">
        <v>83</v>
      </c>
      <c r="R39" s="108" t="str">
        <f>'Résultats de poule'!F4</f>
        <v>DIEUZAIDE</v>
      </c>
      <c r="S39" s="109" t="str">
        <f>'Résultats de poule'!H4</f>
        <v>92-4-SDN</v>
      </c>
      <c r="T39" s="110" t="s">
        <v>198</v>
      </c>
      <c r="U39" s="113" t="str">
        <f>IF(T39="","",IF(T39="v",R39,R40))</f>
        <v>DIEUZAIDE</v>
      </c>
      <c r="V39" s="109" t="str">
        <f>IF(T39="","",IF(T39="v",S39,S40))</f>
        <v>92-4-SDN</v>
      </c>
      <c r="W39" s="110" t="s">
        <v>199</v>
      </c>
      <c r="X39" s="4"/>
      <c r="Y39" s="24"/>
      <c r="Z39" s="53"/>
      <c r="AA39" s="4"/>
      <c r="AB39" s="24"/>
      <c r="AC39" s="50"/>
      <c r="AD39" s="4"/>
      <c r="AE39" s="24"/>
      <c r="AF39" s="54"/>
      <c r="AG39" s="4"/>
      <c r="AH39" s="28"/>
    </row>
    <row r="40" spans="1:34" ht="15">
      <c r="A40" s="58"/>
      <c r="B40" s="49"/>
      <c r="C40" s="3"/>
      <c r="D40" s="62"/>
      <c r="E40" s="49"/>
      <c r="F40" s="3"/>
      <c r="G40" s="58"/>
      <c r="H40" s="49"/>
      <c r="I40" s="3"/>
      <c r="J40" s="62"/>
      <c r="K40" s="27"/>
      <c r="L40" s="3"/>
      <c r="M40" s="58"/>
      <c r="N40" s="27"/>
      <c r="O40" s="3"/>
      <c r="P40" s="91"/>
      <c r="Q40" s="87" t="s">
        <v>84</v>
      </c>
      <c r="R40" s="108" t="str">
        <f>'Résultats de poule'!N7</f>
        <v>BAUD</v>
      </c>
      <c r="S40" s="109" t="str">
        <f>'Résultats de poule'!P7</f>
        <v>75-2-SUPA</v>
      </c>
      <c r="T40" s="110" t="s">
        <v>199</v>
      </c>
      <c r="U40" s="4"/>
      <c r="V40" s="24"/>
      <c r="W40" s="50"/>
      <c r="X40" s="4"/>
      <c r="Y40" s="24"/>
      <c r="Z40" s="54"/>
      <c r="AA40" s="4"/>
      <c r="AB40" s="24"/>
      <c r="AC40" s="50"/>
      <c r="AD40" s="4"/>
      <c r="AE40" s="24"/>
      <c r="AF40" s="54"/>
      <c r="AG40" s="4"/>
      <c r="AH40" s="28"/>
    </row>
    <row r="41" spans="1:34" ht="15">
      <c r="A41" s="58"/>
      <c r="B41" s="49"/>
      <c r="C41" s="3"/>
      <c r="D41" s="62"/>
      <c r="E41" s="49"/>
      <c r="F41" s="3"/>
      <c r="G41" s="110" t="s">
        <v>198</v>
      </c>
      <c r="H41" s="109" t="str">
        <f>IF(J38="","",IF(J38="v",K38,K45))</f>
        <v>75-4-LMAP</v>
      </c>
      <c r="I41" s="113" t="str">
        <f>IF(J38="","",IF(J38="v",L38,L45))</f>
        <v>HEBERT</v>
      </c>
      <c r="J41" s="67"/>
      <c r="K41" s="163"/>
      <c r="L41" s="163"/>
      <c r="M41" s="58"/>
      <c r="N41" s="27"/>
      <c r="O41" s="3"/>
      <c r="P41" s="91"/>
      <c r="Q41" s="24"/>
      <c r="R41" s="25"/>
      <c r="S41" s="24"/>
      <c r="T41" s="50"/>
      <c r="U41" s="4"/>
      <c r="V41" s="24"/>
      <c r="W41" s="50"/>
      <c r="X41" s="4"/>
      <c r="Y41" s="24"/>
      <c r="Z41" s="54"/>
      <c r="AA41" s="4"/>
      <c r="AB41" s="24"/>
      <c r="AC41" s="50"/>
      <c r="AD41" s="4"/>
      <c r="AE41" s="24"/>
      <c r="AF41" s="54"/>
      <c r="AG41" s="4"/>
      <c r="AH41" s="28"/>
    </row>
    <row r="42" spans="1:34" ht="15">
      <c r="A42" s="58"/>
      <c r="B42" s="49"/>
      <c r="C42" s="3"/>
      <c r="D42" s="62"/>
      <c r="E42" s="49"/>
      <c r="F42" s="3"/>
      <c r="G42" s="63"/>
      <c r="H42" s="49"/>
      <c r="I42" s="3"/>
      <c r="J42" s="62"/>
      <c r="K42" s="49"/>
      <c r="L42" s="3"/>
      <c r="M42" s="58"/>
      <c r="N42" s="27"/>
      <c r="O42" s="3"/>
      <c r="P42" s="91"/>
      <c r="Q42" s="24"/>
      <c r="R42" s="25"/>
      <c r="S42" s="24"/>
      <c r="T42" s="50"/>
      <c r="U42" s="4"/>
      <c r="V42" s="24"/>
      <c r="W42" s="50"/>
      <c r="X42" s="171" t="s">
        <v>66</v>
      </c>
      <c r="Y42" s="171"/>
      <c r="Z42" s="55"/>
      <c r="AA42" s="115" t="str">
        <f>IF(Z38="","",IF(Z38="v",X38,X45))</f>
        <v>OURY</v>
      </c>
      <c r="AB42" s="116" t="str">
        <f>IF(Z38="","",IF(Z38="v",Y38,Y45))</f>
        <v>75-4-LMAP</v>
      </c>
      <c r="AC42" s="110" t="s">
        <v>198</v>
      </c>
      <c r="AD42" s="4"/>
      <c r="AE42" s="24"/>
      <c r="AF42" s="54"/>
      <c r="AG42" s="4"/>
      <c r="AH42" s="28"/>
    </row>
    <row r="43" spans="1:34" ht="15">
      <c r="A43" s="58"/>
      <c r="B43" s="163"/>
      <c r="C43" s="163"/>
      <c r="D43" s="62"/>
      <c r="E43" s="49"/>
      <c r="F43" s="3"/>
      <c r="G43" s="62"/>
      <c r="H43" s="49"/>
      <c r="I43" s="3"/>
      <c r="J43" s="62"/>
      <c r="K43" s="49"/>
      <c r="L43" s="3"/>
      <c r="M43" s="58"/>
      <c r="N43" s="27"/>
      <c r="O43" s="3"/>
      <c r="P43" s="91"/>
      <c r="Q43" s="87" t="s">
        <v>81</v>
      </c>
      <c r="R43" s="108" t="str">
        <f>'Résultats de poule'!B3</f>
        <v>HEBERT</v>
      </c>
      <c r="S43" s="109" t="str">
        <f>'Résultats de poule'!D3</f>
        <v>75-4-LMAP</v>
      </c>
      <c r="T43" s="110" t="s">
        <v>199</v>
      </c>
      <c r="U43" s="161" t="s">
        <v>61</v>
      </c>
      <c r="V43" s="162"/>
      <c r="W43" s="52"/>
      <c r="X43" s="4"/>
      <c r="Y43" s="24"/>
      <c r="Z43" s="54"/>
      <c r="AA43" s="4"/>
      <c r="AB43" s="24"/>
      <c r="AC43" s="53"/>
      <c r="AD43" s="4"/>
      <c r="AE43" s="24"/>
      <c r="AF43" s="54"/>
      <c r="AG43" s="4"/>
      <c r="AH43" s="28"/>
    </row>
    <row r="44" spans="1:34" ht="15">
      <c r="A44" s="58"/>
      <c r="B44" s="49"/>
      <c r="C44" s="3"/>
      <c r="D44" s="62"/>
      <c r="E44" s="49"/>
      <c r="F44" s="3"/>
      <c r="G44" s="62"/>
      <c r="H44" s="95"/>
      <c r="I44" s="3"/>
      <c r="J44" s="64"/>
      <c r="K44" s="27"/>
      <c r="L44" s="3"/>
      <c r="M44" s="110" t="s">
        <v>198</v>
      </c>
      <c r="N44" s="109" t="str">
        <f>IF(T43="","",IF(T43="p",S43,S44))</f>
        <v>75-4-LMAP</v>
      </c>
      <c r="O44" s="111" t="str">
        <f>IF(T43="","",IF(T43="p",R43,R44))</f>
        <v>HEBERT</v>
      </c>
      <c r="P44" s="91"/>
      <c r="Q44" s="87" t="s">
        <v>88</v>
      </c>
      <c r="R44" s="108" t="str">
        <f>'Résultats de poule'!J8</f>
        <v>LE TOURNEAU</v>
      </c>
      <c r="S44" s="109" t="str">
        <f>'Résultats de poule'!L8</f>
        <v>92-4-STVC</v>
      </c>
      <c r="T44" s="110" t="s">
        <v>198</v>
      </c>
      <c r="U44" s="113" t="str">
        <f>IF(T43="","",IF(T43="v",R43,R44))</f>
        <v>LE TOURNEAU</v>
      </c>
      <c r="V44" s="109" t="str">
        <f>IF(T43="","",IF(T43="v",S43,S44))</f>
        <v>92-4-STVC</v>
      </c>
      <c r="W44" s="110" t="s">
        <v>198</v>
      </c>
      <c r="X44" s="4"/>
      <c r="Y44" s="24"/>
      <c r="Z44" s="56"/>
      <c r="AA44" s="4"/>
      <c r="AB44" s="24"/>
      <c r="AC44" s="54"/>
      <c r="AD44" s="4"/>
      <c r="AE44" s="24"/>
      <c r="AF44" s="54"/>
      <c r="AG44" s="4"/>
      <c r="AH44" s="28"/>
    </row>
    <row r="45" spans="1:34" ht="15">
      <c r="A45" s="58"/>
      <c r="B45" s="49"/>
      <c r="C45" s="3"/>
      <c r="D45" s="62"/>
      <c r="E45" s="49"/>
      <c r="F45" s="3"/>
      <c r="G45" s="62"/>
      <c r="H45" s="49"/>
      <c r="I45" s="3"/>
      <c r="J45" s="114" t="s">
        <v>198</v>
      </c>
      <c r="K45" s="109" t="str">
        <f>IF(M44="","",IF(M44="v",N44,N46))</f>
        <v>75-4-LMAP</v>
      </c>
      <c r="L45" s="113" t="str">
        <f>IF(M44="","",IF(M44="v",O44,O46))</f>
        <v>HEBERT</v>
      </c>
      <c r="M45" s="59"/>
      <c r="N45" s="27"/>
      <c r="O45" s="3"/>
      <c r="P45" s="91"/>
      <c r="Q45" s="24"/>
      <c r="R45" s="25"/>
      <c r="S45" s="24"/>
      <c r="T45" s="50"/>
      <c r="U45" s="4"/>
      <c r="V45" s="24"/>
      <c r="W45" s="50"/>
      <c r="X45" s="113" t="str">
        <f>IF(W44="","",IF(W44="v",U44,U46))</f>
        <v>LE TOURNEAU</v>
      </c>
      <c r="Y45" s="109" t="str">
        <f>IF(W44="","",IF(W44="v",V44,V46))</f>
        <v>92-4-STVC</v>
      </c>
      <c r="Z45" s="110" t="s">
        <v>199</v>
      </c>
      <c r="AA45" s="4"/>
      <c r="AB45" s="24"/>
      <c r="AC45" s="54"/>
      <c r="AD45" s="4"/>
      <c r="AE45" s="24"/>
      <c r="AF45" s="54"/>
      <c r="AG45" s="4"/>
      <c r="AH45" s="28"/>
    </row>
    <row r="46" spans="1:34" ht="15">
      <c r="A46" s="58"/>
      <c r="B46" s="49"/>
      <c r="C46" s="3"/>
      <c r="D46" s="62"/>
      <c r="E46" s="49"/>
      <c r="F46" s="3"/>
      <c r="G46" s="62"/>
      <c r="H46" s="27"/>
      <c r="I46" s="3"/>
      <c r="J46" s="58"/>
      <c r="K46" s="27"/>
      <c r="L46" s="3"/>
      <c r="M46" s="110" t="s">
        <v>199</v>
      </c>
      <c r="N46" s="109">
        <f>IF(T46="","",IF(T46="p",S46,S47))</f>
        <v>0</v>
      </c>
      <c r="O46" s="111">
        <f>IF(T46="","",IF(T46="p",R46,R47))</f>
        <v>0</v>
      </c>
      <c r="P46" s="91"/>
      <c r="Q46" s="87" t="s">
        <v>74</v>
      </c>
      <c r="R46" s="108"/>
      <c r="S46" s="109"/>
      <c r="T46" s="110" t="s">
        <v>199</v>
      </c>
      <c r="U46" s="113" t="str">
        <f>IF(T46="","",IF(T46="v",R46,R47))</f>
        <v>ROUYER-NICOLAS</v>
      </c>
      <c r="V46" s="109" t="str">
        <f>IF(T46="","",IF(T46="v",S46,S47))</f>
        <v>75-4-LMAP</v>
      </c>
      <c r="W46" s="110" t="s">
        <v>199</v>
      </c>
      <c r="X46" s="4"/>
      <c r="Y46" s="24"/>
      <c r="Z46" s="50"/>
      <c r="AA46" s="4"/>
      <c r="AB46" s="24"/>
      <c r="AC46" s="54"/>
      <c r="AD46" s="4"/>
      <c r="AE46" s="24"/>
      <c r="AF46" s="54"/>
      <c r="AG46" s="4"/>
      <c r="AH46" s="28"/>
    </row>
    <row r="47" spans="1:34" ht="15">
      <c r="A47" s="58"/>
      <c r="B47" s="49"/>
      <c r="C47" s="3"/>
      <c r="D47" s="64"/>
      <c r="E47" s="93"/>
      <c r="F47" s="3"/>
      <c r="G47" s="62"/>
      <c r="H47" s="27"/>
      <c r="I47" s="3"/>
      <c r="J47" s="58"/>
      <c r="K47" s="27"/>
      <c r="L47" s="3"/>
      <c r="M47" s="58"/>
      <c r="N47" s="27"/>
      <c r="O47" s="3"/>
      <c r="P47" s="91"/>
      <c r="Q47" s="87" t="s">
        <v>72</v>
      </c>
      <c r="R47" s="108" t="str">
        <f>'Résultats de poule'!F6</f>
        <v>ROUYER-NICOLAS</v>
      </c>
      <c r="S47" s="109" t="str">
        <f>'Résultats de poule'!H6</f>
        <v>75-4-LMAP</v>
      </c>
      <c r="T47" s="110" t="s">
        <v>198</v>
      </c>
      <c r="U47" s="4"/>
      <c r="V47" s="24"/>
      <c r="W47" s="50"/>
      <c r="X47" s="4"/>
      <c r="Y47" s="24"/>
      <c r="Z47" s="50"/>
      <c r="AA47" s="4"/>
      <c r="AB47" s="24"/>
      <c r="AC47" s="54"/>
      <c r="AD47" s="4"/>
      <c r="AE47" s="24"/>
      <c r="AF47" s="54"/>
      <c r="AG47" s="4"/>
      <c r="AH47" s="28"/>
    </row>
    <row r="48" spans="1:34" ht="15">
      <c r="A48" s="58"/>
      <c r="B48" s="49"/>
      <c r="C48" s="3"/>
      <c r="D48" s="110" t="s">
        <v>198</v>
      </c>
      <c r="E48" s="109" t="str">
        <f>IF(G41="","",IF(G41="v",H41,H56))</f>
        <v>75-4-LMAP</v>
      </c>
      <c r="F48" s="113" t="str">
        <f>IF(G41="","",IF(G41="v",I41,I56))</f>
        <v>HEBERT</v>
      </c>
      <c r="G48" s="62"/>
      <c r="H48" s="27"/>
      <c r="I48" s="3"/>
      <c r="J48" s="58"/>
      <c r="K48" s="27"/>
      <c r="L48" s="3"/>
      <c r="M48" s="58"/>
      <c r="N48" s="27"/>
      <c r="O48" s="3"/>
      <c r="P48" s="91"/>
      <c r="Q48" s="24"/>
      <c r="R48" s="25"/>
      <c r="S48" s="24"/>
      <c r="T48" s="50"/>
      <c r="U48" s="4"/>
      <c r="V48" s="24"/>
      <c r="W48" s="50"/>
      <c r="X48" s="4"/>
      <c r="Y48" s="24"/>
      <c r="Z48" s="50"/>
      <c r="AA48" s="4"/>
      <c r="AB48" s="24"/>
      <c r="AC48" s="54"/>
      <c r="AD48" s="161"/>
      <c r="AE48" s="162"/>
      <c r="AF48" s="56"/>
      <c r="AG48" s="4"/>
      <c r="AH48" s="28"/>
    </row>
    <row r="49" spans="1:34" ht="15">
      <c r="A49" s="58"/>
      <c r="B49" s="49"/>
      <c r="C49" s="3"/>
      <c r="D49" s="58"/>
      <c r="E49" s="93"/>
      <c r="F49" s="3"/>
      <c r="G49" s="62"/>
      <c r="H49" s="27"/>
      <c r="I49" s="3"/>
      <c r="J49" s="58"/>
      <c r="K49" s="163"/>
      <c r="L49" s="163"/>
      <c r="M49" s="60"/>
      <c r="N49" s="27"/>
      <c r="O49" s="3"/>
      <c r="P49" s="91"/>
      <c r="Q49" s="24"/>
      <c r="R49" s="25"/>
      <c r="S49" s="24"/>
      <c r="T49" s="50"/>
      <c r="U49" s="4"/>
      <c r="V49" s="24"/>
      <c r="W49" s="50"/>
      <c r="X49" s="4"/>
      <c r="Y49" s="24"/>
      <c r="Z49" s="50"/>
      <c r="AA49" s="171" t="s">
        <v>5</v>
      </c>
      <c r="AB49" s="171"/>
      <c r="AC49" s="55"/>
      <c r="AD49" s="115" t="str">
        <f>IF(AC42="","",IF(AC42="v",AA42,AA56))</f>
        <v>OURY</v>
      </c>
      <c r="AE49" s="116" t="str">
        <f>IF(AC42="","",IF(AC42="v",AB42,AB56))</f>
        <v>75-4-LMAP</v>
      </c>
      <c r="AF49" s="110" t="s">
        <v>198</v>
      </c>
      <c r="AG49" s="4"/>
      <c r="AH49" s="28"/>
    </row>
    <row r="50" spans="1:34" ht="15">
      <c r="A50" s="58"/>
      <c r="B50" s="49"/>
      <c r="C50" s="3"/>
      <c r="D50" s="58"/>
      <c r="E50" s="93"/>
      <c r="F50" s="3"/>
      <c r="G50" s="62"/>
      <c r="H50" s="27"/>
      <c r="I50" s="3"/>
      <c r="J50" s="58"/>
      <c r="K50" s="49"/>
      <c r="L50" s="3"/>
      <c r="M50" s="58"/>
      <c r="N50" s="27"/>
      <c r="O50" s="3"/>
      <c r="P50" s="91"/>
      <c r="Q50" s="24"/>
      <c r="R50" s="25"/>
      <c r="S50" s="24"/>
      <c r="T50" s="50"/>
      <c r="U50" s="4"/>
      <c r="V50" s="24"/>
      <c r="W50" s="50"/>
      <c r="X50" s="4"/>
      <c r="Y50" s="24"/>
      <c r="Z50" s="50"/>
      <c r="AA50" s="4"/>
      <c r="AB50" s="24"/>
      <c r="AC50" s="54"/>
      <c r="AD50" s="4"/>
      <c r="AE50" s="24"/>
      <c r="AF50" s="50"/>
      <c r="AG50" s="4"/>
      <c r="AH50" s="28"/>
    </row>
    <row r="51" spans="1:34" ht="15">
      <c r="A51" s="3"/>
      <c r="B51" s="49"/>
      <c r="C51" s="3"/>
      <c r="D51" s="58"/>
      <c r="E51" s="49"/>
      <c r="F51" s="3"/>
      <c r="G51" s="62"/>
      <c r="H51" s="49"/>
      <c r="I51" s="3"/>
      <c r="J51" s="58"/>
      <c r="K51" s="49"/>
      <c r="L51" s="3"/>
      <c r="M51" s="58"/>
      <c r="N51" s="27"/>
      <c r="O51" s="3"/>
      <c r="P51" s="91"/>
      <c r="Q51" s="87" t="s">
        <v>70</v>
      </c>
      <c r="R51" s="108" t="str">
        <f>'Résultats de poule'!J6</f>
        <v>MONNIER</v>
      </c>
      <c r="S51" s="109" t="str">
        <f>'Résultats de poule'!L6</f>
        <v>75-4-STAP</v>
      </c>
      <c r="T51" s="110" t="s">
        <v>198</v>
      </c>
      <c r="U51" s="161" t="s">
        <v>62</v>
      </c>
      <c r="V51" s="162"/>
      <c r="W51" s="52"/>
      <c r="X51" s="4"/>
      <c r="Y51" s="24"/>
      <c r="Z51" s="50"/>
      <c r="AA51" s="4"/>
      <c r="AB51" s="24"/>
      <c r="AC51" s="54"/>
      <c r="AD51" s="4"/>
      <c r="AE51" s="24"/>
      <c r="AF51" s="50"/>
      <c r="AG51" s="4"/>
      <c r="AH51" s="28"/>
    </row>
    <row r="52" spans="1:34" ht="15">
      <c r="A52" s="3"/>
      <c r="B52" s="49"/>
      <c r="C52" s="3"/>
      <c r="D52" s="58"/>
      <c r="E52" s="49"/>
      <c r="F52" s="3"/>
      <c r="G52" s="62"/>
      <c r="H52" s="49"/>
      <c r="I52" s="3"/>
      <c r="J52" s="58"/>
      <c r="K52" s="27"/>
      <c r="L52" s="3"/>
      <c r="M52" s="110" t="s">
        <v>199</v>
      </c>
      <c r="N52" s="109">
        <f>IF(T51="","",IF(T51="p",S51,S52))</f>
        <v>0</v>
      </c>
      <c r="O52" s="111">
        <f>IF(T51="","",IF(T51="p",R51,R52))</f>
        <v>0</v>
      </c>
      <c r="P52" s="91"/>
      <c r="Q52" s="87" t="s">
        <v>200</v>
      </c>
      <c r="R52" s="108"/>
      <c r="S52" s="109"/>
      <c r="T52" s="110" t="s">
        <v>199</v>
      </c>
      <c r="U52" s="113" t="str">
        <f>IF(T51="","",IF(T51="v",R51,R52))</f>
        <v>MONNIER</v>
      </c>
      <c r="V52" s="109" t="str">
        <f>IF(T51="","",IF(T51="v",S51,S52))</f>
        <v>75-4-STAP</v>
      </c>
      <c r="W52" s="110" t="s">
        <v>199</v>
      </c>
      <c r="X52" s="4"/>
      <c r="Y52" s="24"/>
      <c r="Z52" s="50"/>
      <c r="AA52" s="4"/>
      <c r="AB52" s="24"/>
      <c r="AC52" s="54"/>
      <c r="AD52" s="4"/>
      <c r="AE52" s="24"/>
      <c r="AF52" s="50"/>
      <c r="AG52" s="4"/>
      <c r="AH52" s="28"/>
    </row>
    <row r="53" spans="1:34" ht="15">
      <c r="A53" s="3"/>
      <c r="B53" s="49"/>
      <c r="C53" s="3"/>
      <c r="D53" s="58"/>
      <c r="E53" s="49"/>
      <c r="F53" s="3"/>
      <c r="G53" s="62"/>
      <c r="H53" s="49"/>
      <c r="I53" s="3"/>
      <c r="J53" s="114" t="s">
        <v>198</v>
      </c>
      <c r="K53" s="109" t="str">
        <f>IF(M52="","",IF(M52="v",N52,N54))</f>
        <v>75-2-SUPA</v>
      </c>
      <c r="L53" s="113" t="str">
        <f>IF(M52="","",IF(M52="v",O52,O54))</f>
        <v>BOCQUILLON</v>
      </c>
      <c r="M53" s="59"/>
      <c r="N53" s="27"/>
      <c r="O53" s="3"/>
      <c r="P53" s="91"/>
      <c r="Q53" s="24"/>
      <c r="R53" s="25"/>
      <c r="S53" s="24"/>
      <c r="T53" s="50"/>
      <c r="U53" s="4"/>
      <c r="V53" s="24"/>
      <c r="W53" s="50"/>
      <c r="X53" s="113" t="str">
        <f>IF(W52="","",IF(W52="v",U52,U54))</f>
        <v>DE THOMASSON</v>
      </c>
      <c r="Y53" s="109" t="str">
        <f>IF(W52="","",IF(W52="v",V52,V54))</f>
        <v>75-4-STAP</v>
      </c>
      <c r="Z53" s="110" t="s">
        <v>199</v>
      </c>
      <c r="AA53" s="4"/>
      <c r="AB53" s="24"/>
      <c r="AC53" s="54"/>
      <c r="AD53" s="4"/>
      <c r="AE53" s="24"/>
      <c r="AF53" s="50"/>
      <c r="AG53" s="4"/>
      <c r="AH53" s="28"/>
    </row>
    <row r="54" spans="1:34" ht="15">
      <c r="A54" s="3"/>
      <c r="B54" s="49"/>
      <c r="C54" s="3"/>
      <c r="D54" s="58"/>
      <c r="E54" s="49"/>
      <c r="F54" s="3"/>
      <c r="G54" s="62"/>
      <c r="H54" s="49"/>
      <c r="I54" s="3"/>
      <c r="J54" s="63"/>
      <c r="K54" s="27"/>
      <c r="L54" s="3"/>
      <c r="M54" s="110" t="s">
        <v>198</v>
      </c>
      <c r="N54" s="109" t="str">
        <f>IF(T54="","",IF(T54="p",S54,S55))</f>
        <v>75-2-SUPA</v>
      </c>
      <c r="O54" s="111" t="str">
        <f>IF(T54="","",IF(T54="p",R54,R55))</f>
        <v>BOCQUILLON</v>
      </c>
      <c r="P54" s="91"/>
      <c r="Q54" s="87" t="s">
        <v>92</v>
      </c>
      <c r="R54" s="108" t="str">
        <f>'Résultats de poule'!F8</f>
        <v>BOCQUILLON</v>
      </c>
      <c r="S54" s="109" t="str">
        <f>'Résultats de poule'!H8</f>
        <v>75-2-SUPA</v>
      </c>
      <c r="T54" s="110" t="s">
        <v>199</v>
      </c>
      <c r="U54" s="113" t="str">
        <f>IF(T54="","",IF(T54="v",R54,R55))</f>
        <v>DE THOMASSON</v>
      </c>
      <c r="V54" s="109" t="str">
        <f>IF(T54="","",IF(T54="v",S54,S55))</f>
        <v>75-4-STAP</v>
      </c>
      <c r="W54" s="110" t="s">
        <v>198</v>
      </c>
      <c r="X54" s="4"/>
      <c r="Y54" s="24"/>
      <c r="Z54" s="53"/>
      <c r="AA54" s="4"/>
      <c r="AB54" s="24"/>
      <c r="AC54" s="54"/>
      <c r="AD54" s="4"/>
      <c r="AE54" s="24"/>
      <c r="AF54" s="50"/>
      <c r="AG54" s="4"/>
      <c r="AH54" s="28"/>
    </row>
    <row r="55" spans="1:34" ht="15">
      <c r="A55" s="3"/>
      <c r="B55" s="49"/>
      <c r="C55" s="3"/>
      <c r="D55" s="58"/>
      <c r="E55" s="49"/>
      <c r="F55" s="3"/>
      <c r="G55" s="64"/>
      <c r="H55" s="49"/>
      <c r="I55" s="3"/>
      <c r="J55" s="62"/>
      <c r="K55" s="27"/>
      <c r="L55" s="3"/>
      <c r="M55" s="58"/>
      <c r="N55" s="27"/>
      <c r="O55" s="3"/>
      <c r="P55" s="91"/>
      <c r="Q55" s="87" t="s">
        <v>78</v>
      </c>
      <c r="R55" s="108" t="str">
        <f>'Résultats de poule'!N3</f>
        <v>DE THOMASSON</v>
      </c>
      <c r="S55" s="109" t="str">
        <f>'Résultats de poule'!P3</f>
        <v>75-4-STAP</v>
      </c>
      <c r="T55" s="110" t="s">
        <v>198</v>
      </c>
      <c r="U55" s="4"/>
      <c r="V55" s="24"/>
      <c r="W55" s="50"/>
      <c r="X55" s="4"/>
      <c r="Y55" s="24"/>
      <c r="Z55" s="54"/>
      <c r="AA55" s="4"/>
      <c r="AB55" s="24"/>
      <c r="AC55" s="56"/>
      <c r="AD55" s="4"/>
      <c r="AE55" s="24"/>
      <c r="AF55" s="50"/>
      <c r="AG55" s="4"/>
      <c r="AH55" s="28"/>
    </row>
    <row r="56" spans="1:34" ht="15">
      <c r="A56" s="3"/>
      <c r="B56" s="49"/>
      <c r="C56" s="3"/>
      <c r="D56" s="58"/>
      <c r="E56" s="95"/>
      <c r="F56" s="3"/>
      <c r="G56" s="110" t="s">
        <v>199</v>
      </c>
      <c r="H56" s="109" t="str">
        <f>IF(J53="","",IF(J53="v",K53,K60))</f>
        <v>75-2-SUPA</v>
      </c>
      <c r="I56" s="113" t="str">
        <f>IF(J53="","",IF(J53="v",L53,L60))</f>
        <v>BOCQUILLON</v>
      </c>
      <c r="J56" s="67"/>
      <c r="K56" s="163"/>
      <c r="L56" s="163"/>
      <c r="M56" s="58"/>
      <c r="N56" s="27"/>
      <c r="O56" s="3"/>
      <c r="P56" s="91"/>
      <c r="Q56" s="24"/>
      <c r="R56" s="25"/>
      <c r="S56" s="24"/>
      <c r="T56" s="50"/>
      <c r="U56" s="4"/>
      <c r="V56" s="24"/>
      <c r="W56" s="50"/>
      <c r="X56" s="171" t="s">
        <v>67</v>
      </c>
      <c r="Y56" s="171"/>
      <c r="Z56" s="55"/>
      <c r="AA56" s="115" t="str">
        <f>IF(Z53="","",IF(Z53="v",X53,X60))</f>
        <v>MUNIERE</v>
      </c>
      <c r="AB56" s="116" t="str">
        <f>IF(Z53="","",IF(Z53="v",Y53,Y60))</f>
        <v>92-4-STVC</v>
      </c>
      <c r="AC56" s="110" t="s">
        <v>199</v>
      </c>
      <c r="AD56" s="4"/>
      <c r="AE56" s="24"/>
      <c r="AF56" s="50"/>
      <c r="AG56" s="4"/>
      <c r="AH56" s="28"/>
    </row>
    <row r="57" spans="1:34" ht="15">
      <c r="A57" s="3"/>
      <c r="B57" s="49"/>
      <c r="C57" s="3"/>
      <c r="D57" s="58"/>
      <c r="E57" s="49"/>
      <c r="F57" s="3"/>
      <c r="G57" s="58"/>
      <c r="H57" s="49"/>
      <c r="I57" s="3"/>
      <c r="J57" s="62"/>
      <c r="K57" s="49"/>
      <c r="L57" s="3"/>
      <c r="M57" s="58"/>
      <c r="N57" s="27"/>
      <c r="O57" s="3"/>
      <c r="P57" s="91"/>
      <c r="Q57" s="24"/>
      <c r="R57" s="25"/>
      <c r="S57" s="24"/>
      <c r="T57" s="50"/>
      <c r="U57" s="4"/>
      <c r="V57" s="24"/>
      <c r="W57" s="50"/>
      <c r="X57" s="4"/>
      <c r="Y57" s="24"/>
      <c r="Z57" s="54"/>
      <c r="AA57" s="4"/>
      <c r="AB57" s="24"/>
      <c r="AC57" s="50"/>
      <c r="AD57" s="4"/>
      <c r="AE57" s="24"/>
      <c r="AF57" s="50"/>
      <c r="AG57" s="4"/>
      <c r="AH57" s="28"/>
    </row>
    <row r="58" spans="1:34" ht="15">
      <c r="A58" s="3"/>
      <c r="B58" s="49"/>
      <c r="C58" s="3"/>
      <c r="D58" s="58"/>
      <c r="E58" s="49"/>
      <c r="F58" s="3"/>
      <c r="G58" s="58"/>
      <c r="H58" s="49"/>
      <c r="I58" s="3"/>
      <c r="J58" s="62"/>
      <c r="K58" s="49"/>
      <c r="L58" s="3"/>
      <c r="M58" s="58"/>
      <c r="N58" s="27"/>
      <c r="O58" s="3"/>
      <c r="P58" s="91"/>
      <c r="Q58" s="87" t="s">
        <v>86</v>
      </c>
      <c r="R58" s="108" t="str">
        <f>'Résultats de poule'!B7</f>
        <v>DUSANTER</v>
      </c>
      <c r="S58" s="109" t="str">
        <f>'Résultats de poule'!D7</f>
        <v>92-4-STVC</v>
      </c>
      <c r="T58" s="110" t="s">
        <v>198</v>
      </c>
      <c r="U58" s="161" t="s">
        <v>63</v>
      </c>
      <c r="V58" s="162"/>
      <c r="W58" s="52"/>
      <c r="X58" s="4"/>
      <c r="Y58" s="24"/>
      <c r="Z58" s="54"/>
      <c r="AA58" s="4"/>
      <c r="AB58" s="24"/>
      <c r="AC58" s="4"/>
      <c r="AD58" s="4"/>
      <c r="AE58" s="24"/>
      <c r="AF58" s="50"/>
      <c r="AG58" s="4"/>
      <c r="AH58" s="28"/>
    </row>
    <row r="59" spans="1:34" ht="15">
      <c r="A59" s="3"/>
      <c r="B59" s="65"/>
      <c r="C59" s="3"/>
      <c r="D59" s="58"/>
      <c r="E59" s="65"/>
      <c r="F59" s="3"/>
      <c r="G59" s="58"/>
      <c r="H59" s="49"/>
      <c r="I59" s="3"/>
      <c r="J59" s="64"/>
      <c r="K59" s="27"/>
      <c r="L59" s="3"/>
      <c r="M59" s="110" t="s">
        <v>198</v>
      </c>
      <c r="N59" s="109">
        <f>IF(T58="","",IF(T58="p",S58,S59))</f>
      </c>
      <c r="O59" s="111">
        <f>IF(T58="","",IF(T58="p",R58,R59))</f>
      </c>
      <c r="P59" s="91"/>
      <c r="Q59" s="87" t="s">
        <v>77</v>
      </c>
      <c r="R59" s="108">
        <f>'Résultats de poule'!J4</f>
      </c>
      <c r="S59" s="109">
        <f>'Résultats de poule'!L4</f>
      </c>
      <c r="T59" s="110" t="s">
        <v>199</v>
      </c>
      <c r="U59" s="113" t="str">
        <f>IF(T58="","",IF(T58="v",R58,R59))</f>
        <v>DUSANTER</v>
      </c>
      <c r="V59" s="109" t="str">
        <f>IF(T58="","",IF(T58="v",S58,S59))</f>
        <v>92-4-STVC</v>
      </c>
      <c r="W59" s="110" t="s">
        <v>199</v>
      </c>
      <c r="X59" s="4"/>
      <c r="Y59" s="24"/>
      <c r="Z59" s="56"/>
      <c r="AA59" s="4"/>
      <c r="AB59" s="24"/>
      <c r="AC59" s="4"/>
      <c r="AD59" s="4"/>
      <c r="AE59" s="24"/>
      <c r="AF59" s="50"/>
      <c r="AG59" s="4"/>
      <c r="AH59" s="28"/>
    </row>
    <row r="60" spans="1:34" ht="15">
      <c r="A60" s="3"/>
      <c r="B60" s="65" t="s">
        <v>101</v>
      </c>
      <c r="C60" s="3"/>
      <c r="D60" s="110" t="s">
        <v>199</v>
      </c>
      <c r="E60" s="113" t="str">
        <f>IF(G9="","",IF(G9="p",H9,H24))</f>
        <v>75-4-LMAP</v>
      </c>
      <c r="F60" s="113" t="str">
        <f>IF(G9="","",IF(G9="p",I9,I24))</f>
        <v>PENET</v>
      </c>
      <c r="G60" s="58"/>
      <c r="H60" s="49"/>
      <c r="I60" s="3"/>
      <c r="J60" s="114" t="s">
        <v>199</v>
      </c>
      <c r="K60" s="109">
        <f>IF(M59="","",IF(M59="v",N59,N61))</f>
      </c>
      <c r="L60" s="113">
        <f>IF(M59="","",IF(M59="v",O59,O61))</f>
      </c>
      <c r="M60" s="59"/>
      <c r="N60" s="27"/>
      <c r="O60" s="3"/>
      <c r="P60" s="91"/>
      <c r="Q60" s="24"/>
      <c r="R60" s="25"/>
      <c r="S60" s="24"/>
      <c r="T60" s="50"/>
      <c r="U60" s="4"/>
      <c r="V60" s="24"/>
      <c r="W60" s="50"/>
      <c r="X60" s="113" t="str">
        <f>IF(W59="","",IF(W59="v",U59,U61))</f>
        <v>MUNIERE</v>
      </c>
      <c r="Y60" s="109" t="str">
        <f>IF(W59="","",IF(W59="v",V59,V61))</f>
        <v>92-4-STVC</v>
      </c>
      <c r="Z60" s="110" t="s">
        <v>198</v>
      </c>
      <c r="AA60" s="4"/>
      <c r="AB60" s="24"/>
      <c r="AC60" s="4"/>
      <c r="AD60" s="172" t="s">
        <v>6</v>
      </c>
      <c r="AE60" s="172"/>
      <c r="AF60" s="50"/>
      <c r="AG60" s="4"/>
      <c r="AH60" s="28"/>
    </row>
    <row r="61" spans="1:34" ht="15">
      <c r="A61" s="23"/>
      <c r="B61" s="73" t="str">
        <f>IF(D60="","",IF(D60="v",E60,E62))</f>
        <v>75-2-SUPA</v>
      </c>
      <c r="C61" s="69" t="str">
        <f>IF(D60="","",IF(D60="v",F60,F62))</f>
        <v>BOCQUILLON</v>
      </c>
      <c r="D61" s="58"/>
      <c r="E61" s="95"/>
      <c r="F61" s="3"/>
      <c r="G61" s="58"/>
      <c r="H61" s="27"/>
      <c r="I61" s="3"/>
      <c r="J61" s="58"/>
      <c r="K61" s="27"/>
      <c r="L61" s="3"/>
      <c r="M61" s="110" t="s">
        <v>199</v>
      </c>
      <c r="N61" s="109">
        <f>IF(T61="","",IF(T61="p",S61,S62))</f>
        <v>0</v>
      </c>
      <c r="O61" s="111">
        <f>IF(T61="","",IF(T61="p",R61,R62))</f>
        <v>0</v>
      </c>
      <c r="P61" s="91"/>
      <c r="Q61" s="87" t="s">
        <v>201</v>
      </c>
      <c r="R61" s="108"/>
      <c r="S61" s="109"/>
      <c r="T61" s="110" t="s">
        <v>199</v>
      </c>
      <c r="U61" s="113" t="str">
        <f>IF(T61="","",IF(T61="v",R61,R62))</f>
        <v>MUNIERE</v>
      </c>
      <c r="V61" s="109" t="str">
        <f>IF(T61="","",IF(T61="v",S61,S62))</f>
        <v>92-4-STVC</v>
      </c>
      <c r="W61" s="110" t="s">
        <v>198</v>
      </c>
      <c r="X61" s="4"/>
      <c r="Y61" s="24"/>
      <c r="Z61" s="50"/>
      <c r="AA61" s="4"/>
      <c r="AB61" s="24"/>
      <c r="AC61" s="4"/>
      <c r="AD61" s="113" t="str">
        <f>IF(AC10="","",IF(AC10="p",AA10,AA24))</f>
        <v>BECQUEREL</v>
      </c>
      <c r="AE61" s="113" t="str">
        <f>IF(AC10="","",IF(AC10="p",AB10,AB24))</f>
        <v>91-4-SCVB</v>
      </c>
      <c r="AF61" s="110" t="s">
        <v>199</v>
      </c>
      <c r="AG61" s="4"/>
      <c r="AH61" s="28"/>
    </row>
    <row r="62" spans="1:34" ht="15">
      <c r="A62" s="3"/>
      <c r="B62" s="65"/>
      <c r="C62" s="3"/>
      <c r="D62" s="110" t="s">
        <v>198</v>
      </c>
      <c r="E62" s="109" t="str">
        <f>IF(G41="","",IF(G41="p",H41,H56))</f>
        <v>75-2-SUPA</v>
      </c>
      <c r="F62" s="109" t="str">
        <f>IF(G41="","",IF(G41="p",I41,I56))</f>
        <v>BOCQUILLON</v>
      </c>
      <c r="G62" s="3"/>
      <c r="H62" s="27"/>
      <c r="I62" s="3"/>
      <c r="J62" s="3"/>
      <c r="K62" s="27"/>
      <c r="L62" s="3"/>
      <c r="M62" s="58"/>
      <c r="N62" s="27"/>
      <c r="O62" s="3"/>
      <c r="P62" s="91"/>
      <c r="Q62" s="87" t="s">
        <v>1</v>
      </c>
      <c r="R62" s="108" t="str">
        <f>'Résultats de poule'!F2</f>
        <v>MUNIERE</v>
      </c>
      <c r="S62" s="109" t="str">
        <f>'Résultats de poule'!H2</f>
        <v>92-4-STVC</v>
      </c>
      <c r="T62" s="110" t="s">
        <v>198</v>
      </c>
      <c r="U62" s="4"/>
      <c r="V62" s="24"/>
      <c r="W62" s="50"/>
      <c r="X62" s="4"/>
      <c r="Y62" s="24"/>
      <c r="Z62" s="4"/>
      <c r="AA62" s="4"/>
      <c r="AB62" s="24"/>
      <c r="AC62" s="4"/>
      <c r="AD62" s="4"/>
      <c r="AE62" s="24"/>
      <c r="AF62" s="50"/>
      <c r="AG62" s="2" t="str">
        <f>IF(AF61="","",IF(AF61="v",AD61,AD63))</f>
        <v>MUNIERE</v>
      </c>
      <c r="AH62" s="2" t="str">
        <f>IF(AF61="","",IF(AF61="v",AE61,AE63))</f>
        <v>92-4-STVC</v>
      </c>
    </row>
    <row r="63" spans="1:34" ht="15.75" thickBot="1">
      <c r="A63" s="30"/>
      <c r="B63" s="31"/>
      <c r="C63" s="32"/>
      <c r="D63" s="32"/>
      <c r="E63" s="31"/>
      <c r="F63" s="32"/>
      <c r="G63" s="32"/>
      <c r="H63" s="31"/>
      <c r="I63" s="32"/>
      <c r="J63" s="32"/>
      <c r="K63" s="31"/>
      <c r="L63" s="32"/>
      <c r="M63" s="61"/>
      <c r="N63" s="31"/>
      <c r="O63" s="32"/>
      <c r="P63" s="92"/>
      <c r="Q63" s="33"/>
      <c r="R63" s="33"/>
      <c r="S63" s="33"/>
      <c r="T63" s="51"/>
      <c r="U63" s="33"/>
      <c r="V63" s="34"/>
      <c r="W63" s="33"/>
      <c r="X63" s="33"/>
      <c r="Y63" s="34"/>
      <c r="Z63" s="33"/>
      <c r="AA63" s="33"/>
      <c r="AB63" s="34"/>
      <c r="AC63" s="33"/>
      <c r="AD63" s="117" t="str">
        <f>IF(AC42="","",IF(AC42="p",AA42,AA56))</f>
        <v>MUNIERE</v>
      </c>
      <c r="AE63" s="117" t="str">
        <f>IF(AC42="","",IF(AC42="p",AB42,AB56))</f>
        <v>92-4-STVC</v>
      </c>
      <c r="AF63" s="118" t="s">
        <v>198</v>
      </c>
      <c r="AG63" s="33"/>
      <c r="AH63" s="35"/>
    </row>
    <row r="64" spans="1:34" ht="15.75" thickTop="1">
      <c r="A64" s="75"/>
      <c r="B64" s="76"/>
      <c r="C64" s="75"/>
      <c r="D64" s="75"/>
      <c r="E64" s="76"/>
      <c r="F64" s="75"/>
      <c r="G64" s="75"/>
      <c r="H64" s="76"/>
      <c r="I64" s="75"/>
      <c r="J64" s="75"/>
      <c r="K64" s="76"/>
      <c r="L64" s="75"/>
      <c r="M64" s="75"/>
      <c r="N64" s="76"/>
      <c r="O64" s="75"/>
      <c r="P64" s="91"/>
      <c r="Q64" s="75"/>
      <c r="R64" s="75"/>
      <c r="S64" s="75"/>
      <c r="T64" s="75"/>
      <c r="U64" s="75"/>
      <c r="V64" s="76"/>
      <c r="W64" s="75"/>
      <c r="X64" s="75"/>
      <c r="Y64" s="76"/>
      <c r="Z64" s="75"/>
      <c r="AA64" s="75"/>
      <c r="AB64" s="76"/>
      <c r="AC64" s="75"/>
      <c r="AD64" s="75"/>
      <c r="AE64" s="76"/>
      <c r="AF64" s="75"/>
      <c r="AG64" s="75"/>
      <c r="AH64" s="76"/>
    </row>
    <row r="65" spans="1:34" ht="15">
      <c r="A65" s="75"/>
      <c r="B65" s="76"/>
      <c r="C65" s="75"/>
      <c r="D65" s="75"/>
      <c r="E65" s="76"/>
      <c r="F65" s="75"/>
      <c r="G65" s="75"/>
      <c r="H65" s="76"/>
      <c r="I65" s="75"/>
      <c r="J65" s="75"/>
      <c r="K65" s="76"/>
      <c r="L65" s="75"/>
      <c r="M65" s="99"/>
      <c r="N65" s="99">
        <f>IF(M5="","",IF(M5="p",N5,N7))</f>
        <v>0</v>
      </c>
      <c r="O65" s="97">
        <f>IF(M5="","",IF(M5="p",O5,O7))</f>
        <v>0</v>
      </c>
      <c r="P65" s="91"/>
      <c r="Q65" s="75"/>
      <c r="R65" s="113" t="str">
        <f>IF(W5="","",IF(W5="p",U5,U7))</f>
        <v>CAZALI</v>
      </c>
      <c r="S65" s="113" t="str">
        <f>IF(W5="","",IF(W5="p",V5,V7))</f>
        <v>92-4-STVC</v>
      </c>
      <c r="T65" s="113" t="s">
        <v>199</v>
      </c>
      <c r="U65" s="75"/>
      <c r="V65" s="76"/>
      <c r="W65" s="75"/>
      <c r="X65" s="75"/>
      <c r="Y65" s="76"/>
      <c r="Z65" s="75"/>
      <c r="AA65" s="75"/>
      <c r="AB65" s="76"/>
      <c r="AC65" s="75"/>
      <c r="AD65" s="75"/>
      <c r="AE65" s="76"/>
      <c r="AF65" s="75"/>
      <c r="AG65" s="75"/>
      <c r="AH65" s="76"/>
    </row>
    <row r="66" spans="1:34" ht="15">
      <c r="A66" s="75"/>
      <c r="B66" s="76"/>
      <c r="C66" s="75"/>
      <c r="D66" s="75"/>
      <c r="E66" s="76"/>
      <c r="F66" s="75"/>
      <c r="G66" s="75"/>
      <c r="H66" s="76"/>
      <c r="I66" s="75"/>
      <c r="J66" s="99"/>
      <c r="K66" s="96">
        <f>IF(M65="","",IF(M65="v",N65,N66))</f>
      </c>
      <c r="L66" s="99">
        <f>IF(M65="","",IF(M65="v",O65,O66))</f>
      </c>
      <c r="M66" s="99"/>
      <c r="N66" s="99">
        <f>IF(M12="","",IF(M12="p",N12,N14))</f>
        <v>0</v>
      </c>
      <c r="O66" s="97">
        <f>IF(M12="","",IF(M12="p",O12,O14))</f>
        <v>0</v>
      </c>
      <c r="P66" s="91"/>
      <c r="Q66" s="75"/>
      <c r="R66" s="113" t="str">
        <f>IF(W12="","",IF(W12="p",U12,U14))</f>
        <v>VUILLERME</v>
      </c>
      <c r="S66" s="113" t="str">
        <f>IF(W12="","",IF(W12="p",V12,V14))</f>
        <v>92-4-STVC</v>
      </c>
      <c r="T66" s="113" t="s">
        <v>198</v>
      </c>
      <c r="U66" s="113" t="str">
        <f>IF(T65="","",IF(T65="v",R65,R66))</f>
        <v>VUILLERME</v>
      </c>
      <c r="V66" s="109" t="str">
        <f>IF(T65="","",IF(T65="v",S65,S66))</f>
        <v>92-4-STVC</v>
      </c>
      <c r="W66" s="113" t="s">
        <v>199</v>
      </c>
      <c r="X66" s="75"/>
      <c r="Y66" s="76"/>
      <c r="Z66" s="75"/>
      <c r="AA66" s="75"/>
      <c r="AB66" s="76"/>
      <c r="AC66" s="75"/>
      <c r="AD66" s="75"/>
      <c r="AE66" s="76"/>
      <c r="AF66" s="75"/>
      <c r="AG66" s="75"/>
      <c r="AH66" s="76"/>
    </row>
    <row r="67" spans="1:34" ht="15">
      <c r="A67" s="75"/>
      <c r="B67" s="76"/>
      <c r="C67" s="75"/>
      <c r="D67" s="75"/>
      <c r="E67" s="76"/>
      <c r="F67" s="75"/>
      <c r="G67" s="99"/>
      <c r="H67" s="96">
        <f>IF(J66="","",IF(J66="v",K66,K68))</f>
      </c>
      <c r="I67" s="99">
        <f>IF(J66="","",IF(J66="v",L66,L68))</f>
      </c>
      <c r="J67" s="77"/>
      <c r="K67" s="76"/>
      <c r="L67" s="75"/>
      <c r="M67" s="75"/>
      <c r="N67" s="75"/>
      <c r="O67" s="75"/>
      <c r="P67" s="91"/>
      <c r="Q67" s="84"/>
      <c r="R67" s="75"/>
      <c r="S67" s="75"/>
      <c r="T67" s="75"/>
      <c r="U67" s="75"/>
      <c r="V67" s="76"/>
      <c r="W67" s="75"/>
      <c r="X67" s="113" t="str">
        <f>IF(W66="","",IF(W66="v",U66,U68))</f>
        <v>MARECHAL</v>
      </c>
      <c r="Y67" s="109" t="str">
        <f>IF(W66="","",IF(W66="v",V66,V68))</f>
        <v>75-4-LMAP</v>
      </c>
      <c r="Z67" s="113" t="s">
        <v>198</v>
      </c>
      <c r="AA67" s="75"/>
      <c r="AB67" s="76"/>
      <c r="AC67" s="75"/>
      <c r="AD67" s="75"/>
      <c r="AE67" s="76"/>
      <c r="AF67" s="75"/>
      <c r="AG67" s="75"/>
      <c r="AH67" s="76"/>
    </row>
    <row r="68" spans="1:34" ht="15">
      <c r="A68" s="75"/>
      <c r="B68" s="76"/>
      <c r="C68" s="75"/>
      <c r="D68" s="75"/>
      <c r="E68" s="76"/>
      <c r="F68" s="75"/>
      <c r="G68" s="78"/>
      <c r="H68" s="76"/>
      <c r="I68" s="75"/>
      <c r="J68" s="99"/>
      <c r="K68" s="96">
        <f>IF(M68="","",IF(M68="v",N68,N69))</f>
      </c>
      <c r="L68" s="99">
        <f>IF(M68="","",IF(M68="v",O68,O69))</f>
      </c>
      <c r="M68" s="99"/>
      <c r="N68" s="99">
        <f>IF(M20="","",IF(M20="p",N20,N22))</f>
        <v>0</v>
      </c>
      <c r="O68" s="97">
        <f>IF(M20="","",IF(M20="p",O20,O22))</f>
        <v>0</v>
      </c>
      <c r="P68" s="91"/>
      <c r="Q68" s="84"/>
      <c r="R68" s="113" t="str">
        <f>IF(W20="","",IF(W20="p",U20,U22))</f>
        <v>MARECHAL</v>
      </c>
      <c r="S68" s="113" t="str">
        <f>IF(W20="","",IF(W20="p",V20,V22))</f>
        <v>75-4-LMAP</v>
      </c>
      <c r="T68" s="113" t="s">
        <v>198</v>
      </c>
      <c r="U68" s="113" t="str">
        <f>IF(T68="","",IF(T68="v",R68,R69))</f>
        <v>MARECHAL</v>
      </c>
      <c r="V68" s="109" t="str">
        <f>IF(T68="","",IF(T68="v",S68,S69))</f>
        <v>75-4-LMAP</v>
      </c>
      <c r="W68" s="113" t="s">
        <v>198</v>
      </c>
      <c r="X68" s="75"/>
      <c r="Y68" s="76"/>
      <c r="Z68" s="85"/>
      <c r="AA68" s="75"/>
      <c r="AB68" s="76"/>
      <c r="AC68" s="75"/>
      <c r="AD68" s="75"/>
      <c r="AE68" s="76"/>
      <c r="AF68" s="75"/>
      <c r="AG68" s="75"/>
      <c r="AH68" s="76"/>
    </row>
    <row r="69" spans="1:34" ht="15">
      <c r="A69" s="75"/>
      <c r="B69" s="76"/>
      <c r="C69" s="75"/>
      <c r="D69" s="75"/>
      <c r="E69" s="76" t="s">
        <v>94</v>
      </c>
      <c r="F69" s="75"/>
      <c r="G69" s="79"/>
      <c r="H69" s="76"/>
      <c r="I69" s="75"/>
      <c r="J69" s="75"/>
      <c r="K69" s="76"/>
      <c r="L69" s="75"/>
      <c r="M69" s="99"/>
      <c r="N69" s="99">
        <f>IF(M27="","",IF(M27="p",N27,N29))</f>
        <v>0</v>
      </c>
      <c r="O69" s="97">
        <f>IF(M27="","",IF(M27="p",O27,O29))</f>
        <v>0</v>
      </c>
      <c r="P69" s="91"/>
      <c r="Q69" s="84"/>
      <c r="R69" s="113" t="str">
        <f>IF(W27="","",IF(W27="p",U27,U29))</f>
        <v>MOUSSA</v>
      </c>
      <c r="S69" s="113" t="str">
        <f>IF(W27="","",IF(W27="p",V27,V29))</f>
        <v>78-4-SFAM</v>
      </c>
      <c r="T69" s="113" t="s">
        <v>199</v>
      </c>
      <c r="U69" s="75"/>
      <c r="V69" s="76"/>
      <c r="W69" s="75"/>
      <c r="X69" s="75"/>
      <c r="Y69" s="76"/>
      <c r="Z69" s="80"/>
      <c r="AA69" s="75"/>
      <c r="AB69" s="75" t="s">
        <v>37</v>
      </c>
      <c r="AC69" s="82"/>
      <c r="AD69" s="75"/>
      <c r="AE69" s="76"/>
      <c r="AF69" s="75"/>
      <c r="AG69" s="75"/>
      <c r="AH69" s="76"/>
    </row>
    <row r="70" spans="1:34" ht="15">
      <c r="A70" s="75"/>
      <c r="B70" s="76"/>
      <c r="C70" s="75"/>
      <c r="D70" s="80"/>
      <c r="E70" s="73">
        <f>IF(G67="","",IF(G67="v",H67,H73))</f>
      </c>
      <c r="F70" s="88">
        <f>IF(G67="","",IF(G67="v",I67,I73))</f>
      </c>
      <c r="G70" s="79"/>
      <c r="H70" s="76"/>
      <c r="I70" s="75"/>
      <c r="J70" s="75"/>
      <c r="K70" s="76"/>
      <c r="L70" s="75"/>
      <c r="M70" s="75"/>
      <c r="N70" s="75"/>
      <c r="O70" s="75"/>
      <c r="P70" s="91"/>
      <c r="Q70" s="84"/>
      <c r="R70" s="75"/>
      <c r="S70" s="75"/>
      <c r="T70" s="75"/>
      <c r="U70" s="75"/>
      <c r="V70" s="76"/>
      <c r="W70" s="75"/>
      <c r="X70" s="75"/>
      <c r="Y70" s="76"/>
      <c r="Z70" s="80"/>
      <c r="AA70" s="69" t="str">
        <f>IF(Z67="","",IF(Z67="v",X67,X73))</f>
        <v>MARECHAL</v>
      </c>
      <c r="AB70" s="89" t="str">
        <f>IF(Z67="","",IF(Z67="v",Y67,Y73))</f>
        <v>75-4-LMAP</v>
      </c>
      <c r="AC70" s="79"/>
      <c r="AD70" s="75"/>
      <c r="AE70" s="76"/>
      <c r="AF70" s="75"/>
      <c r="AG70" s="75"/>
      <c r="AH70" s="76"/>
    </row>
    <row r="71" spans="1:34" ht="15">
      <c r="A71" s="75"/>
      <c r="B71" s="76"/>
      <c r="C71" s="75"/>
      <c r="D71" s="75"/>
      <c r="E71" s="76"/>
      <c r="F71" s="75"/>
      <c r="G71" s="79"/>
      <c r="H71" s="76"/>
      <c r="I71" s="75"/>
      <c r="J71" s="75"/>
      <c r="K71" s="76"/>
      <c r="L71" s="75"/>
      <c r="M71" s="99"/>
      <c r="N71" s="99">
        <f>IF(M37="","",IF(M37="p",N37,N39))</f>
        <v>0</v>
      </c>
      <c r="O71" s="97">
        <f>IF(M37="","",IF(M37="p",O37,O39))</f>
        <v>0</v>
      </c>
      <c r="P71" s="91"/>
      <c r="Q71" s="84"/>
      <c r="R71" s="113" t="str">
        <f>IF(W37="","",IF(W37="p",U37,U39))</f>
        <v>DIEUZAIDE</v>
      </c>
      <c r="S71" s="113" t="str">
        <f>IF(W37="","",IF(W37="p",V37,V39))</f>
        <v>92-4-SDN</v>
      </c>
      <c r="T71" s="113" t="s">
        <v>199</v>
      </c>
      <c r="U71" s="75"/>
      <c r="V71" s="76"/>
      <c r="W71" s="75"/>
      <c r="X71" s="75"/>
      <c r="Y71" s="76"/>
      <c r="Z71" s="80"/>
      <c r="AA71" s="75"/>
      <c r="AB71" s="76"/>
      <c r="AC71" s="75"/>
      <c r="AD71" s="75"/>
      <c r="AE71" s="76"/>
      <c r="AF71" s="75"/>
      <c r="AG71" s="75"/>
      <c r="AH71" s="76"/>
    </row>
    <row r="72" spans="1:34" ht="15">
      <c r="A72" s="75"/>
      <c r="B72" s="76"/>
      <c r="C72" s="75"/>
      <c r="D72" s="75"/>
      <c r="E72" s="76"/>
      <c r="F72" s="75"/>
      <c r="G72" s="81"/>
      <c r="H72" s="76"/>
      <c r="I72" s="75"/>
      <c r="J72" s="99"/>
      <c r="K72" s="96">
        <f>IF(M71="","",IF(M71="v",N71,N72))</f>
      </c>
      <c r="L72" s="99">
        <f>IF(M71="","",IF(M71="v",O71,O72))</f>
      </c>
      <c r="M72" s="99"/>
      <c r="N72" s="99">
        <f>IF(M44="","",IF(M44="p",N44,N46))</f>
        <v>0</v>
      </c>
      <c r="O72" s="97">
        <f>IF(M44="","",IF(M44="p",O44,O46))</f>
        <v>0</v>
      </c>
      <c r="P72" s="91"/>
      <c r="Q72" s="84"/>
      <c r="R72" s="113" t="str">
        <f>IF(W44="","",IF(W44="p",U44,U46))</f>
        <v>ROUYER-NICOLAS</v>
      </c>
      <c r="S72" s="113" t="str">
        <f>IF(W44="","",IF(W44="p",V44,V46))</f>
        <v>75-4-LMAP</v>
      </c>
      <c r="T72" s="113" t="s">
        <v>198</v>
      </c>
      <c r="U72" s="113" t="str">
        <f>IF(T71="","",IF(T71="v",R71,R72))</f>
        <v>ROUYER-NICOLAS</v>
      </c>
      <c r="V72" s="109" t="str">
        <f>IF(T71="","",IF(T71="v",S71,S72))</f>
        <v>75-4-LMAP</v>
      </c>
      <c r="W72" s="113" t="s">
        <v>199</v>
      </c>
      <c r="X72" s="75"/>
      <c r="Y72" s="76"/>
      <c r="Z72" s="86"/>
      <c r="AA72" s="75"/>
      <c r="AB72" s="76"/>
      <c r="AC72" s="75"/>
      <c r="AD72" s="75"/>
      <c r="AE72" s="76"/>
      <c r="AF72" s="75"/>
      <c r="AG72" s="75"/>
      <c r="AH72" s="76"/>
    </row>
    <row r="73" spans="1:34" ht="15">
      <c r="A73" s="75"/>
      <c r="B73" s="76"/>
      <c r="C73" s="75"/>
      <c r="D73" s="75"/>
      <c r="E73" s="76"/>
      <c r="F73" s="75"/>
      <c r="G73" s="99"/>
      <c r="H73" s="96">
        <f>IF(J72="","",IF(J72="v",K72,K74))</f>
      </c>
      <c r="I73" s="99">
        <f>IF(J72="","",IF(J72="v",L72,L74))</f>
      </c>
      <c r="J73" s="77"/>
      <c r="K73" s="76"/>
      <c r="L73" s="75"/>
      <c r="M73" s="75"/>
      <c r="N73" s="75"/>
      <c r="O73" s="75"/>
      <c r="P73" s="91"/>
      <c r="Q73" s="75"/>
      <c r="R73" s="75"/>
      <c r="S73" s="75"/>
      <c r="T73" s="75"/>
      <c r="U73" s="75"/>
      <c r="V73" s="76"/>
      <c r="W73" s="75"/>
      <c r="X73" s="113" t="str">
        <f>IF(W72="","",IF(W72="v",U72,U74))</f>
        <v>MONNIER</v>
      </c>
      <c r="Y73" s="109" t="str">
        <f>IF(W72="","",IF(W72="v",V72,V74))</f>
        <v>75-4-STAP</v>
      </c>
      <c r="Z73" s="113" t="s">
        <v>199</v>
      </c>
      <c r="AA73" s="75"/>
      <c r="AB73" s="76"/>
      <c r="AC73" s="75"/>
      <c r="AD73" s="75"/>
      <c r="AE73" s="76"/>
      <c r="AF73" s="75"/>
      <c r="AG73" s="75"/>
      <c r="AH73" s="76"/>
    </row>
    <row r="74" spans="1:34" ht="15">
      <c r="A74" s="75"/>
      <c r="B74" s="76"/>
      <c r="C74" s="75"/>
      <c r="D74" s="75"/>
      <c r="E74" s="76"/>
      <c r="F74" s="75"/>
      <c r="G74" s="75"/>
      <c r="H74" s="76"/>
      <c r="I74" s="75"/>
      <c r="J74" s="99"/>
      <c r="K74" s="96">
        <f>IF(M74="","",IF(M74="v",N74,N75))</f>
      </c>
      <c r="L74" s="99">
        <f>IF(M74="","",IF(M74="v",O74,O75))</f>
      </c>
      <c r="M74" s="99"/>
      <c r="N74" s="99">
        <f>IF(M52="","",IF(M52="p",N52,N54))</f>
        <v>0</v>
      </c>
      <c r="O74" s="97">
        <f>IF(M52="","",IF(M52="p",O52,O54))</f>
        <v>0</v>
      </c>
      <c r="P74" s="91"/>
      <c r="Q74" s="75"/>
      <c r="R74" s="113" t="str">
        <f>IF(W52="","",IF(W52="p",U52,U54))</f>
        <v>MONNIER</v>
      </c>
      <c r="S74" s="113" t="str">
        <f>IF(W52="","",IF(W52="p",V52,V54))</f>
        <v>75-4-STAP</v>
      </c>
      <c r="T74" s="113" t="s">
        <v>198</v>
      </c>
      <c r="U74" s="113" t="str">
        <f>IF(T74="","",IF(T74="v",R74,R75))</f>
        <v>MONNIER</v>
      </c>
      <c r="V74" s="109" t="str">
        <f>IF(T74="","",IF(T74="v",S74,S75))</f>
        <v>75-4-STAP</v>
      </c>
      <c r="W74" s="113" t="s">
        <v>198</v>
      </c>
      <c r="X74" s="75"/>
      <c r="Y74" s="76"/>
      <c r="Z74" s="75"/>
      <c r="AA74" s="75"/>
      <c r="AB74" s="76"/>
      <c r="AC74" s="75"/>
      <c r="AD74" s="75"/>
      <c r="AE74" s="76"/>
      <c r="AF74" s="75"/>
      <c r="AG74" s="75"/>
      <c r="AH74" s="76"/>
    </row>
    <row r="75" spans="1:34" ht="15">
      <c r="A75" s="75"/>
      <c r="B75" s="76"/>
      <c r="C75" s="75"/>
      <c r="D75" s="82"/>
      <c r="E75" s="83"/>
      <c r="F75" s="82"/>
      <c r="G75" s="75"/>
      <c r="H75" s="76"/>
      <c r="I75" s="75"/>
      <c r="J75" s="75"/>
      <c r="K75" s="76"/>
      <c r="L75" s="75"/>
      <c r="M75" s="99"/>
      <c r="N75" s="99">
        <f>IF(M59="","",IF(M59="p",N59,N61))</f>
        <v>0</v>
      </c>
      <c r="O75" s="97">
        <f>IF(M59="","",IF(M59="p",O59,O61))</f>
        <v>0</v>
      </c>
      <c r="P75" s="91"/>
      <c r="Q75" s="75"/>
      <c r="R75" s="113" t="str">
        <f>IF(W59="","",IF(W59="p",U59,U61))</f>
        <v>DUSANTER</v>
      </c>
      <c r="S75" s="113" t="str">
        <f>IF(W59="","",IF(W59="p",V59,V61))</f>
        <v>92-4-STVC</v>
      </c>
      <c r="T75" s="113" t="s">
        <v>199</v>
      </c>
      <c r="U75" s="75"/>
      <c r="V75" s="76"/>
      <c r="W75" s="75"/>
      <c r="X75" s="75"/>
      <c r="Y75" s="76"/>
      <c r="Z75" s="75"/>
      <c r="AA75" s="113" t="str">
        <f>IF(Z6="","",IF(Z6="p",X6,X13))</f>
        <v>MIALON</v>
      </c>
      <c r="AB75" s="109" t="str">
        <f>IF(Z6="","",IF(Z6="p",Y6,Y13))</f>
        <v>75-4-STAP</v>
      </c>
      <c r="AC75" s="113" t="s">
        <v>199</v>
      </c>
      <c r="AD75" s="75"/>
      <c r="AE75" s="76"/>
      <c r="AF75" s="75"/>
      <c r="AG75" s="75"/>
      <c r="AH75" s="76"/>
    </row>
    <row r="76" spans="1:34" ht="15">
      <c r="A76" s="75"/>
      <c r="B76" s="76"/>
      <c r="C76" s="75"/>
      <c r="D76" s="82"/>
      <c r="E76" s="83"/>
      <c r="F76" s="82"/>
      <c r="G76" s="75"/>
      <c r="H76" s="76"/>
      <c r="I76" s="75"/>
      <c r="J76" s="75"/>
      <c r="K76" s="76"/>
      <c r="L76" s="75"/>
      <c r="M76" s="75"/>
      <c r="N76" s="76"/>
      <c r="O76" s="75"/>
      <c r="P76" s="91"/>
      <c r="Q76" s="75"/>
      <c r="R76" s="75"/>
      <c r="S76" s="75"/>
      <c r="T76" s="75"/>
      <c r="U76" s="75"/>
      <c r="V76" s="76"/>
      <c r="W76" s="75"/>
      <c r="X76" s="75"/>
      <c r="Y76" s="76"/>
      <c r="Z76" s="75"/>
      <c r="AA76" s="75"/>
      <c r="AB76" s="76"/>
      <c r="AC76" s="75"/>
      <c r="AD76" s="113" t="str">
        <f>IF(AC75="","",IF(AC75="v",AA75,AA77))</f>
        <v>ROSE</v>
      </c>
      <c r="AE76" s="109" t="str">
        <f>IF(AC75="","",IF(AC75="v",AB75,AB77))</f>
        <v>91-4-SCVB</v>
      </c>
      <c r="AF76" s="113" t="s">
        <v>199</v>
      </c>
      <c r="AG76" s="75"/>
      <c r="AH76" s="76"/>
    </row>
    <row r="77" spans="1:34" ht="15">
      <c r="A77" s="75"/>
      <c r="B77" s="76"/>
      <c r="C77" s="75"/>
      <c r="D77" s="82"/>
      <c r="E77" s="83"/>
      <c r="F77" s="82"/>
      <c r="G77" s="75"/>
      <c r="H77" s="76"/>
      <c r="I77" s="75"/>
      <c r="J77" s="75"/>
      <c r="K77" s="76"/>
      <c r="L77" s="75"/>
      <c r="M77" s="99"/>
      <c r="N77" s="96">
        <f>IF(M65="","",IF(M65="p",N65,N66))</f>
      </c>
      <c r="O77" s="97">
        <f>IF(M65="","",IF(M65="p",O65,O66))</f>
      </c>
      <c r="P77" s="91"/>
      <c r="Q77" s="75"/>
      <c r="R77" s="113" t="str">
        <f>IF(T65="","",IF(T65="p",R65,R66))</f>
        <v>CAZALI</v>
      </c>
      <c r="S77" s="113" t="str">
        <f>IF(T65="","",IF(T65="p",S65,S66))</f>
        <v>92-4-STVC</v>
      </c>
      <c r="T77" s="113" t="s">
        <v>199</v>
      </c>
      <c r="U77" s="75"/>
      <c r="V77" s="76"/>
      <c r="W77" s="75"/>
      <c r="X77" s="75"/>
      <c r="Y77" s="76"/>
      <c r="Z77" s="75"/>
      <c r="AA77" s="113" t="str">
        <f>IF(Z21="","",IF(Z21="p",X21,X28))</f>
        <v>ROSE</v>
      </c>
      <c r="AB77" s="109" t="str">
        <f>IF(Z21="","",IF(Z21="p",Y21,Y28))</f>
        <v>91-4-SCVB</v>
      </c>
      <c r="AC77" s="113" t="s">
        <v>198</v>
      </c>
      <c r="AD77" s="75"/>
      <c r="AE77" s="76"/>
      <c r="AF77" s="85"/>
      <c r="AG77" s="75"/>
      <c r="AH77" s="76"/>
    </row>
    <row r="78" spans="1:34" ht="15">
      <c r="A78" s="75"/>
      <c r="B78" s="76"/>
      <c r="C78" s="75"/>
      <c r="D78" s="75"/>
      <c r="E78" s="76"/>
      <c r="F78" s="75"/>
      <c r="G78" s="75"/>
      <c r="H78" s="76" t="s">
        <v>105</v>
      </c>
      <c r="I78" s="75"/>
      <c r="J78" s="99"/>
      <c r="K78" s="96">
        <f>IF(M77="","",IF(M77="v",N77,N78))</f>
      </c>
      <c r="L78" s="99">
        <f>IF(M77="","",IF(M77="v",O77,O78))</f>
      </c>
      <c r="M78" s="98"/>
      <c r="N78" s="96">
        <f>IF(M68="","",IF(M68="p",N68,N69))</f>
      </c>
      <c r="O78" s="97">
        <f>IF(M68="","",IF(M68="p",O68,O69))</f>
      </c>
      <c r="P78" s="91"/>
      <c r="Q78" s="75"/>
      <c r="R78" s="113" t="str">
        <f>IF(T68="","",IF(T68="p",R68,R69))</f>
        <v>MOUSSA</v>
      </c>
      <c r="S78" s="113" t="str">
        <f>IF(T68="","",IF(T68="p",S68,S69))</f>
        <v>78-4-SFAM</v>
      </c>
      <c r="T78" s="113" t="s">
        <v>198</v>
      </c>
      <c r="U78" s="113" t="str">
        <f>IF(T77="","",IF(T77="v",R77,R78))</f>
        <v>MOUSSA</v>
      </c>
      <c r="V78" s="109" t="str">
        <f>IF(T77="","",IF(T77="v",S77,S78))</f>
        <v>78-4-SFAM</v>
      </c>
      <c r="W78" s="113" t="s">
        <v>199</v>
      </c>
      <c r="X78" s="75"/>
      <c r="Y78" s="76" t="s">
        <v>38</v>
      </c>
      <c r="Z78" s="75"/>
      <c r="AA78" s="75"/>
      <c r="AB78" s="76"/>
      <c r="AC78" s="75"/>
      <c r="AD78" s="75"/>
      <c r="AE78" s="76"/>
      <c r="AF78" s="80"/>
      <c r="AG78" s="75"/>
      <c r="AH78" s="76" t="s">
        <v>35</v>
      </c>
    </row>
    <row r="79" spans="1:34" ht="15">
      <c r="A79" s="75"/>
      <c r="B79" s="76"/>
      <c r="C79" s="75"/>
      <c r="D79" s="75"/>
      <c r="E79" s="76"/>
      <c r="F79" s="75"/>
      <c r="G79" s="80"/>
      <c r="H79" s="72">
        <f>IF(J78="","",IF(J78="v",K78,K80))</f>
      </c>
      <c r="I79" s="69">
        <f>IF(J78="","",IF(J78="v",L78,L80))</f>
      </c>
      <c r="J79" s="75"/>
      <c r="K79" s="76"/>
      <c r="L79" s="75"/>
      <c r="M79" s="75"/>
      <c r="N79" s="76"/>
      <c r="O79" s="75"/>
      <c r="P79" s="91"/>
      <c r="Q79" s="75"/>
      <c r="R79" s="75"/>
      <c r="S79" s="75"/>
      <c r="T79" s="75"/>
      <c r="U79" s="75"/>
      <c r="V79" s="76"/>
      <c r="W79" s="75"/>
      <c r="X79" s="69" t="str">
        <f>IF(W78="","",IF(W78="v",U78,U80))</f>
        <v>DUSANTER</v>
      </c>
      <c r="Y79" s="72" t="str">
        <f>IF(W78="","",IF(W78="v",V78,V80))</f>
        <v>92-4-STVC</v>
      </c>
      <c r="Z79" s="79"/>
      <c r="AA79" s="75"/>
      <c r="AB79" s="76"/>
      <c r="AC79" s="75"/>
      <c r="AD79" s="75"/>
      <c r="AE79" s="76"/>
      <c r="AF79" s="80"/>
      <c r="AG79" s="69" t="str">
        <f>IF(AF76="","",IF(AF76="v",AD76,AD82))</f>
        <v>LE TOURNEAU</v>
      </c>
      <c r="AH79" s="89" t="str">
        <f>IF(AF76="","",IF(AF76="v",AE76,AE82))</f>
        <v>92-4-STVC</v>
      </c>
    </row>
    <row r="80" spans="1:34" ht="15">
      <c r="A80" s="75"/>
      <c r="B80" s="76"/>
      <c r="C80" s="75"/>
      <c r="D80" s="75"/>
      <c r="E80" s="76"/>
      <c r="F80" s="75"/>
      <c r="G80" s="75"/>
      <c r="H80" s="76"/>
      <c r="I80" s="75"/>
      <c r="J80" s="99"/>
      <c r="K80" s="96">
        <f>IF(M80="","",IF(M80="v",N80,N81))</f>
      </c>
      <c r="L80" s="99">
        <f>IF(M80="","",IF(M80="v",O80,O81))</f>
      </c>
      <c r="M80" s="98"/>
      <c r="N80" s="96">
        <f>IF(M71="","",IF(M71="p",N71,N72))</f>
      </c>
      <c r="O80" s="97">
        <f>IF(M71="","",IF(M71="p",O71,O72))</f>
      </c>
      <c r="P80" s="91"/>
      <c r="Q80" s="75"/>
      <c r="R80" s="113" t="str">
        <f>IF(T71="","",IF(T71="p",R71,R72))</f>
        <v>DIEUZAIDE</v>
      </c>
      <c r="S80" s="113" t="str">
        <f>IF(T71="","",IF(T71="p",S71,S72))</f>
        <v>92-4-SDN</v>
      </c>
      <c r="T80" s="113" t="s">
        <v>199</v>
      </c>
      <c r="U80" s="113" t="str">
        <f>IF(T80="","",IF(T80="v",R80,R81))</f>
        <v>DUSANTER</v>
      </c>
      <c r="V80" s="109" t="str">
        <f>IF(T80="","",IF(T80="v",S80,S81))</f>
        <v>92-4-STVC</v>
      </c>
      <c r="W80" s="113" t="s">
        <v>198</v>
      </c>
      <c r="X80" s="75"/>
      <c r="Y80" s="76"/>
      <c r="Z80" s="75"/>
      <c r="AA80" s="75"/>
      <c r="AB80" s="76"/>
      <c r="AC80" s="75"/>
      <c r="AD80" s="75"/>
      <c r="AE80" s="76"/>
      <c r="AF80" s="80"/>
      <c r="AG80" s="75"/>
      <c r="AH80" s="76"/>
    </row>
    <row r="81" spans="1:34" ht="15">
      <c r="A81" s="75"/>
      <c r="B81" s="76"/>
      <c r="C81" s="75"/>
      <c r="D81" s="82"/>
      <c r="E81" s="83"/>
      <c r="F81" s="82"/>
      <c r="G81" s="75"/>
      <c r="H81" s="76"/>
      <c r="I81" s="75"/>
      <c r="J81" s="75"/>
      <c r="K81" s="76"/>
      <c r="L81" s="75"/>
      <c r="M81" s="99"/>
      <c r="N81" s="96">
        <f>IF(M74="","",IF(M74="p",N74,N75))</f>
      </c>
      <c r="O81" s="97">
        <f>IF(M74="","",IF(M74="p",O74,O75))</f>
      </c>
      <c r="P81" s="91"/>
      <c r="Q81" s="75"/>
      <c r="R81" s="113" t="str">
        <f>IF(T74="","",IF(T74="p",R74,R75))</f>
        <v>DUSANTER</v>
      </c>
      <c r="S81" s="113" t="str">
        <f>IF(T74="","",IF(T74="p",S74,S75))</f>
        <v>92-4-STVC</v>
      </c>
      <c r="T81" s="113" t="s">
        <v>198</v>
      </c>
      <c r="U81" s="75"/>
      <c r="V81" s="76"/>
      <c r="W81" s="75"/>
      <c r="X81" s="75"/>
      <c r="Y81" s="76"/>
      <c r="Z81" s="75"/>
      <c r="AA81" s="113" t="str">
        <f>IF(Z38="","",IF(Z38="p",X38,X45))</f>
        <v>LE TOURNEAU</v>
      </c>
      <c r="AB81" s="109" t="str">
        <f>IF(Z38="","",IF(Z38="p",Y38,Y45))</f>
        <v>92-4-STVC</v>
      </c>
      <c r="AC81" s="113" t="s">
        <v>198</v>
      </c>
      <c r="AD81" s="75"/>
      <c r="AE81" s="76"/>
      <c r="AF81" s="86"/>
      <c r="AG81" s="75"/>
      <c r="AH81" s="76"/>
    </row>
    <row r="82" spans="1:34" ht="15">
      <c r="A82" s="75"/>
      <c r="B82" s="76"/>
      <c r="C82" s="75"/>
      <c r="D82" s="82"/>
      <c r="E82" s="83"/>
      <c r="F82" s="82"/>
      <c r="G82" s="75"/>
      <c r="H82" s="76"/>
      <c r="I82" s="75"/>
      <c r="J82" s="75"/>
      <c r="K82" s="76" t="s">
        <v>104</v>
      </c>
      <c r="L82" s="75"/>
      <c r="M82" s="75"/>
      <c r="N82" s="76"/>
      <c r="O82" s="75"/>
      <c r="P82" s="91"/>
      <c r="Q82" s="75"/>
      <c r="R82" s="75"/>
      <c r="S82" s="75"/>
      <c r="T82" s="75"/>
      <c r="U82" s="75"/>
      <c r="V82" s="76" t="s">
        <v>99</v>
      </c>
      <c r="W82" s="75"/>
      <c r="X82" s="75"/>
      <c r="Y82" s="76"/>
      <c r="Z82" s="75"/>
      <c r="AA82" s="75"/>
      <c r="AB82" s="76"/>
      <c r="AC82" s="75"/>
      <c r="AD82" s="113" t="str">
        <f>IF(AC81="","",IF(AC81="v",AA81,AA83))</f>
        <v>LE TOURNEAU</v>
      </c>
      <c r="AE82" s="109" t="str">
        <f>IF(AC81="","",IF(AC81="v",AB81,AB83))</f>
        <v>92-4-STVC</v>
      </c>
      <c r="AF82" s="113" t="s">
        <v>198</v>
      </c>
      <c r="AG82" s="75"/>
      <c r="AH82" s="76"/>
    </row>
    <row r="83" spans="1:34" ht="15">
      <c r="A83" s="75"/>
      <c r="B83" s="76"/>
      <c r="C83" s="75"/>
      <c r="D83" s="82"/>
      <c r="E83" s="83"/>
      <c r="F83" s="82"/>
      <c r="G83" s="75"/>
      <c r="H83" s="76"/>
      <c r="I83" s="75"/>
      <c r="J83" s="80"/>
      <c r="K83" s="72">
        <f>IF(M83="","",IF(M83="v",N83,N84))</f>
      </c>
      <c r="L83" s="69">
        <f>IF(M83="","",IF(M83="v",O83,O84))</f>
      </c>
      <c r="M83" s="99"/>
      <c r="N83" s="96">
        <f>IF(J66="","",IF(J66="p",K66,K68))</f>
      </c>
      <c r="O83" s="97">
        <f>IF(J66="","",IF(J66="p",L66,L68))</f>
      </c>
      <c r="P83" s="91"/>
      <c r="Q83" s="75"/>
      <c r="R83" s="113" t="str">
        <f>IF(W66="","",IF(W66="p",U66,U68))</f>
        <v>VUILLERME</v>
      </c>
      <c r="S83" s="113" t="str">
        <f>IF(W66="","",IF(W66="p",V66,V68))</f>
        <v>92-4-STVC</v>
      </c>
      <c r="T83" s="113" t="s">
        <v>199</v>
      </c>
      <c r="U83" s="69" t="str">
        <f>IF(T83="","",IF(T83="v",R83,R84))</f>
        <v>ROUYER-NICOLAS</v>
      </c>
      <c r="V83" s="72" t="str">
        <f>IF(T83="","",IF(T83="v",S83,S84))</f>
        <v>75-4-LMAP</v>
      </c>
      <c r="W83" s="79"/>
      <c r="X83" s="75"/>
      <c r="Y83" s="76"/>
      <c r="Z83" s="75"/>
      <c r="AA83" s="113" t="str">
        <f>IF(Z53="","",IF(Z53="p",X53,X60))</f>
        <v>DE THOMASSON</v>
      </c>
      <c r="AB83" s="109" t="str">
        <f>IF(Z53="","",IF(Z53="p",Y53,Y60))</f>
        <v>75-4-STAP</v>
      </c>
      <c r="AC83" s="113" t="s">
        <v>199</v>
      </c>
      <c r="AD83" s="75"/>
      <c r="AE83" s="76"/>
      <c r="AF83" s="75"/>
      <c r="AG83" s="75"/>
      <c r="AH83" s="76"/>
    </row>
    <row r="84" spans="1:34" ht="15">
      <c r="A84" s="75"/>
      <c r="B84" s="76"/>
      <c r="C84" s="75"/>
      <c r="D84" s="75"/>
      <c r="E84" s="76"/>
      <c r="F84" s="75"/>
      <c r="G84" s="75"/>
      <c r="H84" s="76"/>
      <c r="I84" s="75"/>
      <c r="J84" s="75"/>
      <c r="K84" s="76"/>
      <c r="L84" s="75"/>
      <c r="M84" s="99"/>
      <c r="N84" s="96">
        <f>IF(J72="","",IF(J72="p",K72,K74))</f>
      </c>
      <c r="O84" s="97">
        <f>IF(J72="","",IF(J72="p",L72,L74))</f>
      </c>
      <c r="P84" s="91"/>
      <c r="Q84" s="75"/>
      <c r="R84" s="113" t="str">
        <f>IF(W72="","",IF(W72="p",U72,U74))</f>
        <v>ROUYER-NICOLAS</v>
      </c>
      <c r="S84" s="113" t="str">
        <f>IF(W72="","",IF(W72="p",V72,V74))</f>
        <v>75-4-LMAP</v>
      </c>
      <c r="T84" s="113" t="s">
        <v>198</v>
      </c>
      <c r="U84" s="75"/>
      <c r="V84" s="76"/>
      <c r="W84" s="75"/>
      <c r="X84" s="75"/>
      <c r="Y84" s="76"/>
      <c r="Z84" s="75"/>
      <c r="AA84" s="75"/>
      <c r="AB84" s="76"/>
      <c r="AC84" s="75"/>
      <c r="AD84" s="75"/>
      <c r="AE84" s="76"/>
      <c r="AF84" s="75"/>
      <c r="AG84" s="75"/>
      <c r="AH84" s="76"/>
    </row>
    <row r="85" spans="1:34" ht="15">
      <c r="A85" s="75"/>
      <c r="B85" s="76"/>
      <c r="C85" s="75"/>
      <c r="D85" s="75"/>
      <c r="E85" s="76"/>
      <c r="F85" s="75"/>
      <c r="G85" s="113" t="s">
        <v>198</v>
      </c>
      <c r="H85" s="109" t="str">
        <f>IF(J6="","",IF(J6="p",K6,K13))</f>
        <v>91-4-SCVB</v>
      </c>
      <c r="I85" s="113" t="str">
        <f>IF(J6="","",IF(J6="p",L6,L13))</f>
        <v>DE BAGLION</v>
      </c>
      <c r="J85" s="75"/>
      <c r="K85" s="76"/>
      <c r="L85" s="75"/>
      <c r="M85" s="75"/>
      <c r="N85" s="76"/>
      <c r="O85" s="75"/>
      <c r="P85" s="91"/>
      <c r="Q85" s="75"/>
      <c r="R85" s="75"/>
      <c r="S85" s="75"/>
      <c r="T85" s="75"/>
      <c r="U85" s="75"/>
      <c r="V85" s="76"/>
      <c r="W85" s="75"/>
      <c r="X85" s="75"/>
      <c r="Y85" s="76"/>
      <c r="Z85" s="75"/>
      <c r="AA85" s="113" t="str">
        <f>IF(AC75="","",IF(AC75="p",AA75,AA77))</f>
        <v>MIALON</v>
      </c>
      <c r="AB85" s="109" t="str">
        <f>IF(AC75="","",IF(AC75="p",AB75,AB77))</f>
        <v>75-4-STAP</v>
      </c>
      <c r="AC85" s="113" t="s">
        <v>199</v>
      </c>
      <c r="AD85" s="75"/>
      <c r="AE85" s="75" t="s">
        <v>36</v>
      </c>
      <c r="AF85" s="75"/>
      <c r="AG85" s="75"/>
      <c r="AH85" s="76"/>
    </row>
    <row r="86" spans="1:34" ht="15">
      <c r="A86" s="75"/>
      <c r="B86" s="76" t="s">
        <v>102</v>
      </c>
      <c r="C86" s="75"/>
      <c r="D86" s="113" t="s">
        <v>198</v>
      </c>
      <c r="E86" s="109" t="str">
        <f>IF(G85="","",IF(G85="v",H85,H86))</f>
        <v>91-4-SCVB</v>
      </c>
      <c r="F86" s="113" t="str">
        <f>IF(G85="","",IF(G85="v",I85,I86))</f>
        <v>DE BAGLION</v>
      </c>
      <c r="G86" s="113" t="s">
        <v>199</v>
      </c>
      <c r="H86" s="109">
        <f>IF(J21="","",IF(J21="p",K21,K28))</f>
        <v>0</v>
      </c>
      <c r="I86" s="113">
        <f>IF(J21="","",IF(J21="p",L21,L28))</f>
        <v>0</v>
      </c>
      <c r="J86" s="75"/>
      <c r="K86" s="76" t="s">
        <v>106</v>
      </c>
      <c r="L86" s="75"/>
      <c r="M86" s="75"/>
      <c r="N86" s="76"/>
      <c r="O86" s="75"/>
      <c r="P86" s="91"/>
      <c r="Q86" s="75"/>
      <c r="R86" s="75"/>
      <c r="S86" s="75"/>
      <c r="T86" s="75"/>
      <c r="U86" s="75"/>
      <c r="V86" s="76" t="s">
        <v>100</v>
      </c>
      <c r="W86" s="75"/>
      <c r="X86" s="75"/>
      <c r="Y86" s="76"/>
      <c r="Z86" s="75"/>
      <c r="AA86" s="75"/>
      <c r="AB86" s="76"/>
      <c r="AC86" s="75"/>
      <c r="AD86" s="69" t="str">
        <f>IF(AC85="","",IF(AC85="v",AA85,AA87))</f>
        <v>DE THOMASSON</v>
      </c>
      <c r="AE86" s="72" t="str">
        <f>IF(AC85="","",IF(AC85="v",AB85,AB87))</f>
        <v>75-4-STAP</v>
      </c>
      <c r="AF86" s="79"/>
      <c r="AG86" s="75"/>
      <c r="AH86" s="76"/>
    </row>
    <row r="87" spans="1:34" ht="15">
      <c r="A87" s="75"/>
      <c r="B87" s="68" t="str">
        <f>IF(D86="","",IF(D86="v",E86,E88))</f>
        <v>91-4-SCVB</v>
      </c>
      <c r="C87" s="69" t="str">
        <f>IF(D86="","",IF(D86="v",F86,F88))</f>
        <v>DE BAGLION</v>
      </c>
      <c r="D87" s="75"/>
      <c r="E87" s="76"/>
      <c r="F87" s="75"/>
      <c r="G87" s="75"/>
      <c r="H87" s="76"/>
      <c r="I87" s="75"/>
      <c r="J87" s="80"/>
      <c r="K87" s="72">
        <f>IF(M87="","",IF(M87="v",N87,N88))</f>
      </c>
      <c r="L87" s="69">
        <f>IF(M87="","",IF(M87="v",O87,O88))</f>
      </c>
      <c r="M87" s="99"/>
      <c r="N87" s="96">
        <f>IF(M77="","",IF(M77="p",N77,N78))</f>
      </c>
      <c r="O87" s="97">
        <f>IF(M77="","",IF(M77="p",O77,O78))</f>
      </c>
      <c r="P87" s="91"/>
      <c r="Q87" s="75"/>
      <c r="R87" s="113" t="str">
        <f>IF(T77="","",IF(T77="p",R77,R78))</f>
        <v>CAZALI</v>
      </c>
      <c r="S87" s="113" t="str">
        <f>IF(T77="","",IF(T77="p",S77,S78))</f>
        <v>92-4-STVC</v>
      </c>
      <c r="T87" s="113" t="s">
        <v>198</v>
      </c>
      <c r="U87" s="69" t="str">
        <f>IF(T87="","",IF(T87="v",R87,R88))</f>
        <v>CAZALI</v>
      </c>
      <c r="V87" s="72" t="str">
        <f>IF(T87="","",IF(T87="v",S87,S88))</f>
        <v>92-4-STVC</v>
      </c>
      <c r="W87" s="75"/>
      <c r="X87" s="75"/>
      <c r="Y87" s="76"/>
      <c r="Z87" s="75"/>
      <c r="AA87" s="113" t="str">
        <f>IF(AC81="","",IF(AC81="p",AA81,AA83))</f>
        <v>DE THOMASSON</v>
      </c>
      <c r="AB87" s="109" t="str">
        <f>IF(AC81="","",IF(AC81="p",AB81,AB83))</f>
        <v>75-4-STAP</v>
      </c>
      <c r="AC87" s="113" t="s">
        <v>198</v>
      </c>
      <c r="AD87" s="75"/>
      <c r="AE87" s="76"/>
      <c r="AF87" s="75"/>
      <c r="AG87" s="75"/>
      <c r="AH87" s="76"/>
    </row>
    <row r="88" spans="1:34" ht="15">
      <c r="A88" s="75"/>
      <c r="B88" s="76"/>
      <c r="C88" s="75"/>
      <c r="D88" s="113" t="s">
        <v>199</v>
      </c>
      <c r="E88" s="109" t="str">
        <f>IF(G88="","",IF(G88="v",H88,H89))</f>
        <v>75-2-SUPA</v>
      </c>
      <c r="F88" s="113" t="str">
        <f>IF(G88="","",IF(G88="v",I88,I89))</f>
        <v>BAUD</v>
      </c>
      <c r="G88" s="113" t="s">
        <v>198</v>
      </c>
      <c r="H88" s="109" t="str">
        <f>IF(J38="","",IF(J38="p",K38,K45))</f>
        <v>75-2-SUPA</v>
      </c>
      <c r="I88" s="113" t="str">
        <f>IF(J38="","",IF(J38="p",L38,L45))</f>
        <v>BAUD</v>
      </c>
      <c r="J88" s="75"/>
      <c r="K88" s="76"/>
      <c r="L88" s="75"/>
      <c r="M88" s="99"/>
      <c r="N88" s="96">
        <f>IF(M80="","",IF(M80="p",N80,N81))</f>
      </c>
      <c r="O88" s="97">
        <f>IF(M80="","",IF(M80="p",O80,O81))</f>
      </c>
      <c r="P88" s="91"/>
      <c r="Q88" s="75"/>
      <c r="R88" s="113" t="str">
        <f>IF(T80="","",IF(T80="p",R80,R81))</f>
        <v>DIEUZAIDE</v>
      </c>
      <c r="S88" s="113" t="str">
        <f>IF(T80="","",IF(T80="p",S80,S81))</f>
        <v>92-4-SDN</v>
      </c>
      <c r="T88" s="113" t="s">
        <v>199</v>
      </c>
      <c r="U88" s="75"/>
      <c r="V88" s="76"/>
      <c r="W88" s="75"/>
      <c r="X88" s="75"/>
      <c r="Y88" s="76"/>
      <c r="Z88" s="75"/>
      <c r="AA88" s="75"/>
      <c r="AB88" s="76"/>
      <c r="AC88" s="75"/>
      <c r="AD88" s="75"/>
      <c r="AE88" s="76"/>
      <c r="AF88" s="75"/>
      <c r="AG88" s="75"/>
      <c r="AH88" s="76"/>
    </row>
    <row r="89" spans="1:34" ht="15">
      <c r="A89" s="75"/>
      <c r="B89" s="76"/>
      <c r="C89" s="75"/>
      <c r="D89" s="75"/>
      <c r="E89" s="76"/>
      <c r="F89" s="75"/>
      <c r="G89" s="113" t="s">
        <v>199</v>
      </c>
      <c r="H89" s="109">
        <f>IF(J53="","",IF(J53="p",K53,K60))</f>
      </c>
      <c r="I89" s="113">
        <f>IF(J53="","",IF(J53="p",L53,L60))</f>
      </c>
      <c r="J89" s="75"/>
      <c r="K89" s="76"/>
      <c r="L89" s="75"/>
      <c r="M89" s="75"/>
      <c r="N89" s="76"/>
      <c r="O89" s="75"/>
      <c r="P89" s="91"/>
      <c r="Q89" s="75"/>
      <c r="R89" s="75"/>
      <c r="S89" s="75"/>
      <c r="T89" s="75"/>
      <c r="U89" s="75"/>
      <c r="V89" s="76"/>
      <c r="W89" s="75"/>
      <c r="X89" s="75"/>
      <c r="Y89" s="76"/>
      <c r="Z89" s="75"/>
      <c r="AA89" s="75"/>
      <c r="AB89" s="76"/>
      <c r="AC89" s="75"/>
      <c r="AD89" s="75"/>
      <c r="AE89" s="76"/>
      <c r="AF89" s="75"/>
      <c r="AG89" s="75"/>
      <c r="AH89" s="76"/>
    </row>
    <row r="90" spans="1:34" ht="15">
      <c r="A90" s="75"/>
      <c r="B90" s="76" t="s">
        <v>103</v>
      </c>
      <c r="C90" s="75"/>
      <c r="D90" s="75"/>
      <c r="E90" s="76"/>
      <c r="F90" s="75"/>
      <c r="G90" s="75"/>
      <c r="H90" s="76"/>
      <c r="I90" s="75"/>
      <c r="J90" s="75"/>
      <c r="K90" s="76"/>
      <c r="L90" s="75"/>
      <c r="M90" s="75"/>
      <c r="N90" s="76"/>
      <c r="O90" s="75"/>
      <c r="P90" s="91"/>
      <c r="Q90" s="75"/>
      <c r="R90" s="75"/>
      <c r="S90" s="75"/>
      <c r="T90" s="75"/>
      <c r="U90" s="75"/>
      <c r="V90" s="76"/>
      <c r="W90" s="75"/>
      <c r="X90" s="75"/>
      <c r="Y90" s="76"/>
      <c r="Z90" s="75"/>
      <c r="AA90" s="75"/>
      <c r="AB90" s="83"/>
      <c r="AC90" s="82"/>
      <c r="AD90" s="75"/>
      <c r="AE90" s="76"/>
      <c r="AF90" s="75"/>
      <c r="AG90" s="75"/>
      <c r="AH90" s="76"/>
    </row>
    <row r="91" spans="1:34" ht="15">
      <c r="A91" s="75"/>
      <c r="B91" s="72">
        <f>IF(D91="","",IF(D91="v",E91,E92))</f>
      </c>
      <c r="C91" s="69">
        <f>IF(D91="","",IF(D91="v",F91,F92))</f>
      </c>
      <c r="D91" s="99"/>
      <c r="E91" s="96">
        <f>IF(G85="","",IF(G85="p",H85,H86))</f>
        <v>0</v>
      </c>
      <c r="F91" s="99">
        <f>IF(G85="","",IF(G85="p",I85,I86))</f>
        <v>0</v>
      </c>
      <c r="G91" s="75"/>
      <c r="H91" s="76"/>
      <c r="I91" s="75"/>
      <c r="J91" s="75"/>
      <c r="K91" s="76"/>
      <c r="L91" s="75"/>
      <c r="M91" s="75"/>
      <c r="N91" s="76"/>
      <c r="O91" s="75"/>
      <c r="P91" s="91"/>
      <c r="Q91" s="75"/>
      <c r="R91" s="75"/>
      <c r="S91" s="75"/>
      <c r="T91" s="75"/>
      <c r="U91" s="75"/>
      <c r="V91" s="76"/>
      <c r="W91" s="75"/>
      <c r="X91" s="75"/>
      <c r="Y91" s="76"/>
      <c r="Z91" s="75"/>
      <c r="AA91" s="75"/>
      <c r="AB91" s="76"/>
      <c r="AC91" s="75"/>
      <c r="AD91" s="75"/>
      <c r="AE91" s="76"/>
      <c r="AF91" s="75"/>
      <c r="AG91" s="75"/>
      <c r="AH91" s="76"/>
    </row>
    <row r="92" spans="1:34" ht="15.75" thickBot="1">
      <c r="A92" s="75"/>
      <c r="B92" s="76"/>
      <c r="C92" s="75"/>
      <c r="D92" s="99"/>
      <c r="E92" s="96">
        <f>IF(G88="","",IF(G88="p",H88,H89))</f>
      </c>
      <c r="F92" s="99">
        <f>IF(G88="","",IF(G88="p",I88,I89))</f>
      </c>
      <c r="G92" s="75"/>
      <c r="H92" s="76"/>
      <c r="I92" s="75"/>
      <c r="J92" s="75"/>
      <c r="K92" s="76"/>
      <c r="L92" s="75"/>
      <c r="M92" s="75"/>
      <c r="N92" s="76"/>
      <c r="O92" s="75"/>
      <c r="P92" s="92"/>
      <c r="Q92" s="75"/>
      <c r="R92" s="75"/>
      <c r="S92" s="75"/>
      <c r="T92" s="75"/>
      <c r="U92" s="75"/>
      <c r="V92" s="76"/>
      <c r="W92" s="75"/>
      <c r="X92" s="75"/>
      <c r="Y92" s="76"/>
      <c r="Z92" s="75"/>
      <c r="AA92" s="75"/>
      <c r="AB92" s="76"/>
      <c r="AC92" s="75"/>
      <c r="AD92" s="75"/>
      <c r="AE92" s="76"/>
      <c r="AF92" s="75"/>
      <c r="AG92" s="75"/>
      <c r="AH92" s="76"/>
    </row>
    <row r="93" ht="15.75" thickTop="1"/>
  </sheetData>
  <sheetProtection formatCells="0"/>
  <mergeCells count="35">
    <mergeCell ref="U58:V58"/>
    <mergeCell ref="K56:L56"/>
    <mergeCell ref="E34:F34"/>
    <mergeCell ref="B43:C43"/>
    <mergeCell ref="AD60:AE60"/>
    <mergeCell ref="X56:Y56"/>
    <mergeCell ref="AD48:AE48"/>
    <mergeCell ref="U36:V36"/>
    <mergeCell ref="U43:V43"/>
    <mergeCell ref="X42:Y42"/>
    <mergeCell ref="AA49:AB49"/>
    <mergeCell ref="U4:V4"/>
    <mergeCell ref="U19:V19"/>
    <mergeCell ref="E30:F30"/>
    <mergeCell ref="U26:V26"/>
    <mergeCell ref="K2:L2"/>
    <mergeCell ref="X10:Y10"/>
    <mergeCell ref="K9:L9"/>
    <mergeCell ref="U11:V11"/>
    <mergeCell ref="AG31:AH31"/>
    <mergeCell ref="Q1:T1"/>
    <mergeCell ref="AD16:AE16"/>
    <mergeCell ref="A1:O1"/>
    <mergeCell ref="AD32:AE32"/>
    <mergeCell ref="B11:C11"/>
    <mergeCell ref="E2:F2"/>
    <mergeCell ref="U1:AH1"/>
    <mergeCell ref="AA17:AB17"/>
    <mergeCell ref="X24:Y24"/>
    <mergeCell ref="U51:V51"/>
    <mergeCell ref="K17:L17"/>
    <mergeCell ref="K24:L24"/>
    <mergeCell ref="K34:L34"/>
    <mergeCell ref="K41:L41"/>
    <mergeCell ref="K49:L49"/>
  </mergeCells>
  <printOptions/>
  <pageMargins left="0.25" right="0.25" top="0.75" bottom="0.75" header="0.3" footer="0.3"/>
  <pageSetup horizontalDpi="300" verticalDpi="300" orientation="landscape" paperSize="9" r:id="rId3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4"/>
  <dimension ref="A1:G35"/>
  <sheetViews>
    <sheetView tabSelected="1" zoomScalePageLayoutView="0" workbookViewId="0" topLeftCell="A1">
      <selection activeCell="F4" sqref="F4:G5"/>
    </sheetView>
  </sheetViews>
  <sheetFormatPr defaultColWidth="11.421875" defaultRowHeight="15"/>
  <cols>
    <col min="1" max="1" width="22.28125" style="45" customWidth="1"/>
    <col min="2" max="2" width="32.28125" style="45" customWidth="1"/>
    <col min="3" max="3" width="25.7109375" style="45" customWidth="1"/>
    <col min="5" max="5" width="2.57421875" style="0" customWidth="1"/>
    <col min="6" max="6" width="7.28125" style="0" customWidth="1"/>
  </cols>
  <sheetData>
    <row r="1" spans="1:3" ht="43.5" customHeight="1">
      <c r="A1" s="176" t="str">
        <f>IF(Engagés!A1="","",Engagés!A1)</f>
        <v>Championnat Tennis de Table TERRITOIRE IDF</v>
      </c>
      <c r="B1" s="177"/>
      <c r="C1" s="178"/>
    </row>
    <row r="2" spans="1:3" ht="31.5" customHeight="1">
      <c r="A2" s="173" t="str">
        <f>IF(Engagés!E3="","",Engagés!E3)</f>
        <v>MG</v>
      </c>
      <c r="B2" s="174"/>
      <c r="C2" s="175"/>
    </row>
    <row r="3" spans="1:3" s="37" customFormat="1" ht="30" customHeight="1">
      <c r="A3" s="47" t="s">
        <v>23</v>
      </c>
      <c r="B3" s="46" t="s">
        <v>95</v>
      </c>
      <c r="C3" s="46" t="s">
        <v>96</v>
      </c>
    </row>
    <row r="4" spans="1:7" ht="19.5" customHeight="1">
      <c r="A4" s="38" t="s">
        <v>13</v>
      </c>
      <c r="B4" s="14" t="str">
        <f>Tableau!AG32</f>
        <v>OURY</v>
      </c>
      <c r="C4" s="14" t="str">
        <f>Tableau!AH32</f>
        <v>75-4-LMAP</v>
      </c>
      <c r="D4" s="179" t="s">
        <v>202</v>
      </c>
      <c r="F4" s="37" t="s">
        <v>204</v>
      </c>
      <c r="G4" s="37" t="s">
        <v>205</v>
      </c>
    </row>
    <row r="5" spans="1:7" ht="19.5" customHeight="1">
      <c r="A5" s="38" t="s">
        <v>14</v>
      </c>
      <c r="B5" s="14" t="str">
        <f>IF(Tableau!$AF$17="","",IF(Tableau!$AF$17="p",Tableau!$AD$17,Tableau!$AD$49))</f>
        <v>LOBMEYR</v>
      </c>
      <c r="C5" s="14" t="str">
        <f>IF(Tableau!$AF$17="","",IF(Tableau!$AF$17="p",Tableau!$AE$17,Tableau!$AE$49))</f>
        <v>75-4-LMAP</v>
      </c>
      <c r="D5" s="179" t="s">
        <v>202</v>
      </c>
      <c r="F5" s="37" t="s">
        <v>206</v>
      </c>
      <c r="G5" s="37" t="s">
        <v>207</v>
      </c>
    </row>
    <row r="6" spans="1:4" ht="19.5" customHeight="1">
      <c r="A6" s="38" t="s">
        <v>15</v>
      </c>
      <c r="B6" s="14" t="str">
        <f>Tableau!AG62</f>
        <v>MUNIERE</v>
      </c>
      <c r="C6" s="14" t="str">
        <f>Tableau!AH62</f>
        <v>92-4-STVC</v>
      </c>
      <c r="D6" s="179" t="s">
        <v>202</v>
      </c>
    </row>
    <row r="7" spans="1:4" ht="19.5" customHeight="1">
      <c r="A7" s="38" t="s">
        <v>16</v>
      </c>
      <c r="B7" s="14" t="str">
        <f>IF(Tableau!AF61="","",IF(Tableau!$AF$61="p",Tableau!$AD$61,Tableau!$AD$63))</f>
        <v>BECQUEREL</v>
      </c>
      <c r="C7" s="14" t="str">
        <f>IF(Tableau!AF61="","",IF(Tableau!$AF$61="p",Tableau!$AE$61,Tableau!$AE$63))</f>
        <v>91-4-SCVB</v>
      </c>
      <c r="D7" s="179" t="s">
        <v>203</v>
      </c>
    </row>
    <row r="8" spans="1:4" ht="19.5" customHeight="1">
      <c r="A8" s="38" t="s">
        <v>35</v>
      </c>
      <c r="B8" s="14" t="str">
        <f>Tableau!AG79</f>
        <v>LE TOURNEAU</v>
      </c>
      <c r="C8" s="14" t="str">
        <f>Tableau!AH79</f>
        <v>92-4-STVC</v>
      </c>
      <c r="D8" s="179" t="s">
        <v>203</v>
      </c>
    </row>
    <row r="9" spans="1:4" ht="19.5" customHeight="1">
      <c r="A9" s="38" t="s">
        <v>107</v>
      </c>
      <c r="B9" s="14" t="str">
        <f>IF(Tableau!AF76="","",IF(Tableau!$AF$76="p",Tableau!$AD$76,Tableau!$AD$82))</f>
        <v>ROSE</v>
      </c>
      <c r="C9" s="14" t="str">
        <f>IF(Tableau!$AF$76="","",IF(Tableau!$AF$76="p",Tableau!$AE$76,Tableau!$AE$82))</f>
        <v>91-4-SCVB</v>
      </c>
      <c r="D9" s="179" t="s">
        <v>203</v>
      </c>
    </row>
    <row r="10" spans="1:3" ht="19.5" customHeight="1">
      <c r="A10" s="38" t="s">
        <v>36</v>
      </c>
      <c r="B10" s="14" t="str">
        <f>Tableau!AD86</f>
        <v>DE THOMASSON</v>
      </c>
      <c r="C10" s="14" t="str">
        <f>Tableau!AE86</f>
        <v>75-4-STAP</v>
      </c>
    </row>
    <row r="11" spans="1:3" ht="19.5" customHeight="1">
      <c r="A11" s="38" t="s">
        <v>108</v>
      </c>
      <c r="B11" s="14" t="str">
        <f>IF(Tableau!$AC$85="","",IF(Tableau!$AC$85="p",Tableau!$AA$85,Tableau!$AA$87))</f>
        <v>MIALON</v>
      </c>
      <c r="C11" s="14" t="str">
        <f>IF(Tableau!$AC$85="","",IF(Tableau!$AC$85="p",Tableau!$AB$85,Tableau!$AB$87))</f>
        <v>75-4-STAP</v>
      </c>
    </row>
    <row r="12" spans="1:3" ht="19.5" customHeight="1">
      <c r="A12" s="38" t="s">
        <v>37</v>
      </c>
      <c r="B12" s="36" t="str">
        <f>Tableau!AA70</f>
        <v>MARECHAL</v>
      </c>
      <c r="C12" s="36" t="str">
        <f>Tableau!AB70</f>
        <v>75-4-LMAP</v>
      </c>
    </row>
    <row r="13" spans="1:3" ht="19.5" customHeight="1">
      <c r="A13" s="38" t="s">
        <v>109</v>
      </c>
      <c r="B13" s="14" t="str">
        <f>IF(Tableau!$Z$67="","",IF(Tableau!$Z$67="p",Tableau!$X$67,Tableau!$X$73))</f>
        <v>MONNIER</v>
      </c>
      <c r="C13" s="14" t="str">
        <f>IF(Tableau!$Z$67="","",IF(Tableau!$Z$67="p",Tableau!$Y$67,Tableau!$Y$73))</f>
        <v>75-4-STAP</v>
      </c>
    </row>
    <row r="14" spans="1:3" ht="19.5" customHeight="1">
      <c r="A14" s="38" t="s">
        <v>99</v>
      </c>
      <c r="B14" s="36" t="str">
        <f>Tableau!U83</f>
        <v>ROUYER-NICOLAS</v>
      </c>
      <c r="C14" s="36" t="str">
        <f>Tableau!V83</f>
        <v>75-4-LMAP</v>
      </c>
    </row>
    <row r="15" spans="1:3" ht="19.5" customHeight="1">
      <c r="A15" s="38" t="s">
        <v>110</v>
      </c>
      <c r="B15" s="14" t="str">
        <f>IF(Tableau!$T$83="","",IF(Tableau!$T$83="p",Tableau!$R$83,Tableau!$R$84))</f>
        <v>VUILLERME</v>
      </c>
      <c r="C15" s="14" t="str">
        <f>IF(Tableau!$T$83="","",IF(Tableau!$T$83="p",Tableau!$S$83,Tableau!$S$84))</f>
        <v>92-4-STVC</v>
      </c>
    </row>
    <row r="16" spans="1:3" ht="19.5" customHeight="1">
      <c r="A16" s="38" t="s">
        <v>38</v>
      </c>
      <c r="B16" s="36" t="str">
        <f>Tableau!X79</f>
        <v>DUSANTER</v>
      </c>
      <c r="C16" s="36" t="str">
        <f>Tableau!Y79</f>
        <v>92-4-STVC</v>
      </c>
    </row>
    <row r="17" spans="1:3" ht="19.5" customHeight="1">
      <c r="A17" s="38" t="s">
        <v>111</v>
      </c>
      <c r="B17" s="14" t="str">
        <f>IF(Tableau!$W$78="","",IF(Tableau!$W$78="p",Tableau!$U$78,Tableau!$U$80))</f>
        <v>MOUSSA</v>
      </c>
      <c r="C17" s="14" t="str">
        <f>IF(Tableau!$W$78="","",IF(Tableau!$W$78="p",Tableau!$V$78,Tableau!$V$80))</f>
        <v>78-4-SFAM</v>
      </c>
    </row>
    <row r="18" spans="1:3" ht="19.5" customHeight="1">
      <c r="A18" s="38" t="s">
        <v>100</v>
      </c>
      <c r="B18" s="36" t="str">
        <f>Tableau!U87</f>
        <v>CAZALI</v>
      </c>
      <c r="C18" s="36" t="str">
        <f>Tableau!V87</f>
        <v>92-4-STVC</v>
      </c>
    </row>
    <row r="19" spans="1:3" ht="19.5" customHeight="1">
      <c r="A19" s="38" t="s">
        <v>112</v>
      </c>
      <c r="B19" s="14" t="str">
        <f>IF(Tableau!$T$87="","",IF(Tableau!$T$87="p",Tableau!$R$87,Tableau!$R$88))</f>
        <v>DIEUZAIDE</v>
      </c>
      <c r="C19" s="14" t="str">
        <f>IF(Tableau!$T$87="","",IF(Tableau!$T$87="p",Tableau!$S$87,Tableau!$S$88))</f>
        <v>92-4-SDN</v>
      </c>
    </row>
    <row r="20" spans="1:3" ht="19.5" customHeight="1">
      <c r="A20" s="38" t="s">
        <v>93</v>
      </c>
      <c r="B20" s="36" t="str">
        <f>Tableau!C32</f>
        <v>HEBERT</v>
      </c>
      <c r="C20" s="36" t="str">
        <f>Tableau!B32</f>
        <v>75-4-LMAP</v>
      </c>
    </row>
    <row r="21" spans="1:3" ht="19.5" customHeight="1">
      <c r="A21" s="38" t="s">
        <v>113</v>
      </c>
      <c r="B21" s="14" t="str">
        <f>IF(Tableau!$D$16="","",IF(Tableau!$D$16="p",Tableau!$F$60,Tableau!$F$48))</f>
        <v>PENET</v>
      </c>
      <c r="C21" s="14" t="str">
        <f>IF(Tableau!$D$16="","",IF(Tableau!$D$16="p",Tableau!$E$16,Tableau!$E$48))</f>
        <v>75-4-LMAP</v>
      </c>
    </row>
    <row r="22" spans="1:3" ht="19.5" customHeight="1">
      <c r="A22" s="38" t="s">
        <v>101</v>
      </c>
      <c r="B22" s="36" t="str">
        <f>Tableau!C61</f>
        <v>BOCQUILLON</v>
      </c>
      <c r="C22" s="36" t="str">
        <f>Tableau!B61</f>
        <v>75-2-SUPA</v>
      </c>
    </row>
    <row r="23" spans="1:3" ht="19.5" customHeight="1">
      <c r="A23" s="38" t="s">
        <v>114</v>
      </c>
      <c r="B23" s="14" t="str">
        <f>IF(Tableau!D60="","",IF(Tableau!$D$60="p",Tableau!$F$60,Tableau!$F$62))</f>
        <v>PENET</v>
      </c>
      <c r="C23" s="14" t="str">
        <f>IF(Tableau!D60="","",IF(Tableau!$D$60="p",Tableau!$E$60,Tableau!$E$62))</f>
        <v>75-4-LMAP</v>
      </c>
    </row>
    <row r="24" spans="1:3" ht="19.5" customHeight="1">
      <c r="A24" s="38" t="s">
        <v>102</v>
      </c>
      <c r="B24" s="36" t="str">
        <f>Tableau!C87</f>
        <v>DE BAGLION</v>
      </c>
      <c r="C24" s="36" t="str">
        <f>Tableau!B87</f>
        <v>91-4-SCVB</v>
      </c>
    </row>
    <row r="25" spans="1:3" ht="19.5" customHeight="1">
      <c r="A25" s="38" t="s">
        <v>115</v>
      </c>
      <c r="B25" s="14" t="str">
        <f>IF(Tableau!$D$86="","",IF(Tableau!$D$86="p",Tableau!$F$86,Tableau!$F$88))</f>
        <v>BAUD</v>
      </c>
      <c r="C25" s="14" t="str">
        <f>IF(Tableau!$D$86="","",IF(Tableau!$D$86="p",Tableau!$E$86,Tableau!$E$88))</f>
        <v>75-2-SUPA</v>
      </c>
    </row>
    <row r="26" spans="1:3" ht="19.5" customHeight="1">
      <c r="A26" s="38" t="s">
        <v>103</v>
      </c>
      <c r="B26" s="36">
        <f>Tableau!C91</f>
      </c>
      <c r="C26" s="36">
        <f>Tableau!B91</f>
      </c>
    </row>
    <row r="27" spans="1:3" ht="19.5" customHeight="1">
      <c r="A27" s="38" t="s">
        <v>116</v>
      </c>
      <c r="B27" s="14">
        <f>IF(Tableau!$D$91="","",IF(Tableau!$D$91="p",Tableau!$F$91,Tableau!$F$92))</f>
      </c>
      <c r="C27" s="14">
        <f>IF(Tableau!$D$91="","",IF(Tableau!$D$91="p",Tableau!$E$91,Tableau!$E$92))</f>
      </c>
    </row>
    <row r="28" spans="1:3" ht="19.5" customHeight="1">
      <c r="A28" s="38" t="s">
        <v>94</v>
      </c>
      <c r="B28" s="14">
        <f>Tableau!F70</f>
      </c>
      <c r="C28" s="14">
        <f>Tableau!E70</f>
      </c>
    </row>
    <row r="29" spans="1:3" ht="19.5" customHeight="1">
      <c r="A29" s="38" t="s">
        <v>117</v>
      </c>
      <c r="B29" s="14">
        <f>IF(Tableau!$G$67="","",IF(Tableau!$G$67="p",Tableau!$I$67,Tableau!$I$73))</f>
      </c>
      <c r="C29" s="14">
        <f>IF(Tableau!$G$67="","",IF(Tableau!$G$67="p",Tableau!$H$73,Tableau!$H$67))</f>
      </c>
    </row>
    <row r="30" spans="1:3" ht="19.5" customHeight="1">
      <c r="A30" s="38" t="s">
        <v>104</v>
      </c>
      <c r="B30" s="36">
        <f>Tableau!L83</f>
      </c>
      <c r="C30" s="36">
        <f>Tableau!K83</f>
      </c>
    </row>
    <row r="31" spans="1:3" ht="19.5" customHeight="1">
      <c r="A31" s="38" t="s">
        <v>118</v>
      </c>
      <c r="B31" s="36">
        <f>IF(Tableau!$M$83="","",IF(Tableau!$M$83="p",Tableau!$O$83,Tableau!$O$84))</f>
      </c>
      <c r="C31" s="36">
        <f>IF(Tableau!$M$83="","",IF(Tableau!$M$83="p",Tableau!$N$83,Tableau!$N$84))</f>
      </c>
    </row>
    <row r="32" spans="1:3" ht="19.5" customHeight="1">
      <c r="A32" s="38" t="s">
        <v>105</v>
      </c>
      <c r="B32" s="36">
        <f>Tableau!I79</f>
      </c>
      <c r="C32" s="36">
        <f>Tableau!H79</f>
      </c>
    </row>
    <row r="33" spans="1:3" ht="19.5" customHeight="1">
      <c r="A33" s="38" t="s">
        <v>119</v>
      </c>
      <c r="B33" s="14">
        <f>IF(Tableau!$J$78="","",IF(Tableau!$J$78="p",Tableau!$L$78,Tableau!$L$80))</f>
      </c>
      <c r="C33" s="14">
        <f>IF(Tableau!$J$78="","",IF(Tableau!$J$78="p",Tableau!$K$78,Tableau!$K$80))</f>
      </c>
    </row>
    <row r="34" spans="1:3" ht="19.5" customHeight="1">
      <c r="A34" s="38" t="s">
        <v>106</v>
      </c>
      <c r="B34" s="36">
        <f>Tableau!L87</f>
      </c>
      <c r="C34" s="36">
        <f>Tableau!K87</f>
      </c>
    </row>
    <row r="35" spans="1:3" ht="19.5" customHeight="1">
      <c r="A35" s="38" t="s">
        <v>120</v>
      </c>
      <c r="B35" s="14">
        <f>IF(Tableau!$M$87="","",IF(Tableau!$M$87="p",Tableau!$O$87,Tableau!$O$88))</f>
      </c>
      <c r="C35" s="14">
        <f>IF(Tableau!$M$87="","",IF(Tableau!$M$87="p",Tableau!$N$87,Tableau!$N$88))</f>
      </c>
    </row>
  </sheetData>
  <sheetProtection formatCells="0"/>
  <mergeCells count="2">
    <mergeCell ref="A2:C2"/>
    <mergeCell ref="A1:C1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E3" sqref="E3"/>
    </sheetView>
  </sheetViews>
  <sheetFormatPr defaultColWidth="11.421875" defaultRowHeight="15"/>
  <sheetData>
    <row r="1" spans="1:5" ht="15">
      <c r="A1" s="14" t="s">
        <v>121</v>
      </c>
      <c r="B1" t="str">
        <f>Classement!B4</f>
        <v>OURY</v>
      </c>
      <c r="D1" t="s">
        <v>13</v>
      </c>
      <c r="E1" t="str">
        <f>B1</f>
        <v>OURY</v>
      </c>
    </row>
    <row r="2" spans="1:5" ht="15">
      <c r="A2" s="14" t="s">
        <v>122</v>
      </c>
      <c r="B2" t="s">
        <v>194</v>
      </c>
      <c r="D2" t="s">
        <v>14</v>
      </c>
      <c r="E2" t="str">
        <f>B2</f>
        <v>DUBOIS</v>
      </c>
    </row>
    <row r="3" spans="4:5" ht="15">
      <c r="D3" t="s">
        <v>15</v>
      </c>
      <c r="E3" t="str">
        <f>B5</f>
        <v>PAUCHARD</v>
      </c>
    </row>
    <row r="4" spans="1:5" ht="15">
      <c r="A4" s="14" t="s">
        <v>123</v>
      </c>
      <c r="B4" t="str">
        <f>Classement!B5</f>
        <v>LOBMEYR</v>
      </c>
      <c r="D4" t="s">
        <v>16</v>
      </c>
      <c r="E4" t="str">
        <f>B4</f>
        <v>LOBMEYR</v>
      </c>
    </row>
    <row r="5" spans="1:5" ht="15">
      <c r="A5" s="14" t="s">
        <v>124</v>
      </c>
      <c r="B5" t="s">
        <v>195</v>
      </c>
      <c r="D5" t="s">
        <v>35</v>
      </c>
      <c r="E5" t="str">
        <f>B8</f>
        <v>DROIN</v>
      </c>
    </row>
    <row r="6" spans="4:5" ht="15">
      <c r="D6" t="s">
        <v>107</v>
      </c>
      <c r="E6" t="str">
        <f>B7</f>
        <v>MUNIERE</v>
      </c>
    </row>
    <row r="7" spans="1:5" ht="15">
      <c r="A7" s="14" t="s">
        <v>125</v>
      </c>
      <c r="B7" t="str">
        <f>Classement!B6</f>
        <v>MUNIERE</v>
      </c>
      <c r="D7" t="s">
        <v>36</v>
      </c>
      <c r="E7" t="str">
        <f>B11</f>
        <v>BOTTIN</v>
      </c>
    </row>
    <row r="8" spans="1:5" ht="15">
      <c r="A8" s="14" t="s">
        <v>126</v>
      </c>
      <c r="B8" t="s">
        <v>196</v>
      </c>
      <c r="D8" t="s">
        <v>108</v>
      </c>
      <c r="E8" t="str">
        <f>B10</f>
        <v>BECQUEREL</v>
      </c>
    </row>
    <row r="10" spans="1:2" ht="15">
      <c r="A10" s="14" t="s">
        <v>127</v>
      </c>
      <c r="B10" t="str">
        <f>Classement!B7</f>
        <v>BECQUEREL</v>
      </c>
    </row>
    <row r="11" spans="1:2" ht="15">
      <c r="A11" s="14" t="s">
        <v>128</v>
      </c>
      <c r="B11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P9"/>
  <sheetViews>
    <sheetView zoomScalePageLayoutView="0" workbookViewId="0" topLeftCell="A1">
      <selection activeCell="J4" sqref="J4"/>
    </sheetView>
  </sheetViews>
  <sheetFormatPr defaultColWidth="11.421875" defaultRowHeight="15"/>
  <cols>
    <col min="1" max="1" width="4.7109375" style="5" customWidth="1"/>
    <col min="2" max="2" width="10.7109375" style="5" customWidth="1"/>
    <col min="3" max="3" width="8.7109375" style="5" customWidth="1"/>
    <col min="4" max="4" width="6.7109375" style="5" customWidth="1"/>
    <col min="5" max="5" width="4.7109375" style="5" customWidth="1"/>
    <col min="6" max="6" width="10.7109375" style="5" customWidth="1"/>
    <col min="7" max="7" width="8.7109375" style="5" customWidth="1"/>
    <col min="8" max="8" width="6.7109375" style="5" customWidth="1"/>
    <col min="9" max="9" width="4.7109375" style="5" customWidth="1"/>
    <col min="10" max="10" width="10.7109375" style="5" customWidth="1"/>
    <col min="11" max="11" width="8.7109375" style="5" customWidth="1"/>
    <col min="12" max="12" width="6.7109375" style="5" customWidth="1"/>
    <col min="13" max="13" width="4.7109375" style="5" customWidth="1"/>
    <col min="14" max="14" width="10.7109375" style="5" customWidth="1"/>
    <col min="15" max="15" width="8.7109375" style="5" customWidth="1"/>
    <col min="16" max="16" width="6.7109375" style="5" customWidth="1"/>
    <col min="17" max="16384" width="11.421875" style="5" customWidth="1"/>
  </cols>
  <sheetData>
    <row r="1" spans="1:16" ht="24.75" customHeight="1" thickBot="1" thickTop="1">
      <c r="A1" s="132" t="s">
        <v>9</v>
      </c>
      <c r="B1" s="133"/>
      <c r="C1" s="133"/>
      <c r="D1" s="134"/>
      <c r="E1" s="132" t="s">
        <v>10</v>
      </c>
      <c r="F1" s="133"/>
      <c r="G1" s="133"/>
      <c r="H1" s="134"/>
      <c r="I1" s="132" t="s">
        <v>11</v>
      </c>
      <c r="J1" s="133"/>
      <c r="K1" s="133"/>
      <c r="L1" s="134"/>
      <c r="M1" s="132" t="s">
        <v>12</v>
      </c>
      <c r="N1" s="133"/>
      <c r="O1" s="133"/>
      <c r="P1" s="134"/>
    </row>
    <row r="2" spans="1:16" ht="24.75" customHeight="1" thickTop="1">
      <c r="A2" s="16">
        <v>1</v>
      </c>
      <c r="B2" s="6" t="str">
        <f>VLOOKUP($A2,Engagés!$A$6:$F$29,2,FALSE)</f>
        <v>MIALON</v>
      </c>
      <c r="C2" s="6" t="str">
        <f>VLOOKUP($A2,Engagés!$A$1:$F$339,3,FALSE)</f>
        <v>ALEXANDRE</v>
      </c>
      <c r="D2" s="6" t="str">
        <f>VLOOKUP($A2,Engagés!$A$1:$F$339,4,FALSE)</f>
        <v>75-4-STAP</v>
      </c>
      <c r="E2" s="16">
        <v>2</v>
      </c>
      <c r="F2" s="6" t="str">
        <f>VLOOKUP($E2,Engagés!$A$6:$F$29,2,FALSE)</f>
        <v>MUNIERE</v>
      </c>
      <c r="G2" s="6" t="str">
        <f>VLOOKUP($E2,Engagés!$A$1:$F$339,3,FALSE)</f>
        <v>JEAN</v>
      </c>
      <c r="H2" s="6" t="str">
        <f>VLOOKUP($E2,Engagés!$A$1:$F$339,4,FALSE)</f>
        <v>92-4-STVC</v>
      </c>
      <c r="I2" s="18">
        <v>3</v>
      </c>
      <c r="J2" s="6" t="str">
        <f>VLOOKUP($I2,Engagés!$A$6:$F$29,2,FALSE)</f>
        <v>OURY</v>
      </c>
      <c r="K2" s="6" t="str">
        <f>VLOOKUP($I2,Engagés!$A$1:$F$339,3,FALSE)</f>
        <v>LIAM</v>
      </c>
      <c r="L2" s="6" t="str">
        <f>VLOOKUP($I2,Engagés!$A$1:$F$339,4,FALSE)</f>
        <v>75-4-LMAP</v>
      </c>
      <c r="M2" s="16">
        <v>4</v>
      </c>
      <c r="N2" s="6" t="str">
        <f>VLOOKUP($M2,Engagés!$A$6:$F$29,2,FALSE)</f>
        <v>ROSE</v>
      </c>
      <c r="O2" s="6" t="str">
        <f>VLOOKUP($M2,Engagés!$A$1:$F$339,3,FALSE)</f>
        <v>LOUIS</v>
      </c>
      <c r="P2" s="6" t="str">
        <f>VLOOKUP($M2,Engagés!$A$1:$F$339,4,FALSE)</f>
        <v>91-4-SCVB</v>
      </c>
    </row>
    <row r="3" spans="1:16" ht="24.75" customHeight="1">
      <c r="A3" s="17">
        <v>16</v>
      </c>
      <c r="B3" s="6" t="str">
        <f>VLOOKUP($A3,Engagés!$A$6:$F$29,2,FALSE)</f>
        <v>MOUSSA</v>
      </c>
      <c r="C3" s="6" t="str">
        <f>VLOOKUP($A3,Engagés!$A$1:$F$339,3,FALSE)</f>
        <v>MOHAMED</v>
      </c>
      <c r="D3" s="12" t="str">
        <f>VLOOKUP($A3,Engagés!$A$1:$F$339,4,FALSE)</f>
        <v>78-4-SFAM</v>
      </c>
      <c r="E3" s="17">
        <v>15</v>
      </c>
      <c r="F3" s="6" t="str">
        <f>VLOOKUP($E3,Engagés!$A$6:$F$29,2,FALSE)</f>
        <v>LOBMEYR</v>
      </c>
      <c r="G3" s="6" t="str">
        <f>VLOOKUP($E3,Engagés!$A$1:$F$339,3,FALSE)</f>
        <v>GASPARD</v>
      </c>
      <c r="H3" s="12" t="str">
        <f>VLOOKUP($E3,Engagés!$A$1:$F$339,4,FALSE)</f>
        <v>75-4-LMAP</v>
      </c>
      <c r="I3" s="17">
        <v>14</v>
      </c>
      <c r="J3" s="6" t="str">
        <f>VLOOKUP($I3,Engagés!$A$6:$F$29,2,FALSE)</f>
        <v>VUILLERME</v>
      </c>
      <c r="K3" s="6" t="str">
        <f>VLOOKUP($I3,Engagés!$A$1:$F$339,3,FALSE)</f>
        <v>PACO</v>
      </c>
      <c r="L3" s="12" t="str">
        <f>VLOOKUP($I3,Engagés!$A$1:$F$339,4,FALSE)</f>
        <v>92-4-STVC</v>
      </c>
      <c r="M3" s="17">
        <v>13</v>
      </c>
      <c r="N3" s="6" t="str">
        <f>VLOOKUP($M3,Engagés!$A$6:$F$29,2,FALSE)</f>
        <v>DE THOMASSON</v>
      </c>
      <c r="O3" s="6" t="str">
        <f>VLOOKUP($M3,Engagés!$A$1:$F$339,3,FALSE)</f>
        <v>GABRIEL</v>
      </c>
      <c r="P3" s="12" t="str">
        <f>VLOOKUP($M3,Engagés!$A$1:$F$339,4,FALSE)</f>
        <v>75-4-STAP</v>
      </c>
    </row>
    <row r="4" spans="1:16" ht="24.75" customHeight="1">
      <c r="A4" s="17">
        <v>17</v>
      </c>
      <c r="B4" s="6" t="str">
        <f>VLOOKUP($A4,Engagés!$A$6:$F$29,2,FALSE)</f>
        <v>HEBERT</v>
      </c>
      <c r="C4" s="6" t="str">
        <f>VLOOKUP($A4,Engagés!$A$1:$F$339,3,FALSE)</f>
        <v>ARTHUS</v>
      </c>
      <c r="D4" s="12" t="str">
        <f>VLOOKUP($A4,Engagés!$A$1:$F$339,4,FALSE)</f>
        <v>75-4-LMAP</v>
      </c>
      <c r="E4" s="17">
        <v>18</v>
      </c>
      <c r="F4" s="6" t="str">
        <f>VLOOKUP($E4,Engagés!$A$6:$F$29,2,FALSE)</f>
        <v>DIEUZAIDE</v>
      </c>
      <c r="G4" s="6" t="str">
        <f>VLOOKUP($E4,Engagés!$A$1:$F$339,3,FALSE)</f>
        <v>LEONARDO</v>
      </c>
      <c r="H4" s="12" t="str">
        <f>VLOOKUP($E4,Engagés!$A$1:$F$339,4,FALSE)</f>
        <v>92-4-SDN</v>
      </c>
      <c r="I4" s="17">
        <v>19</v>
      </c>
      <c r="J4" s="6">
        <f>VLOOKUP($I4,Engagés!$A$6:$F$29,2,FALSE)</f>
        <v>0</v>
      </c>
      <c r="K4" s="6">
        <f>VLOOKUP($I4,Engagés!$A$1:$F$339,3,FALSE)</f>
        <v>0</v>
      </c>
      <c r="L4" s="12">
        <f>VLOOKUP($I4,Engagés!$A$1:$F$339,4,FALSE)</f>
        <v>0</v>
      </c>
      <c r="M4" s="17">
        <v>20</v>
      </c>
      <c r="N4" s="6" t="str">
        <f>VLOOKUP($M4,Engagés!$A$6:$F$29,2,FALSE)</f>
        <v>DUVAL</v>
      </c>
      <c r="O4" s="6" t="str">
        <f>VLOOKUP($M4,Engagés!$A$1:$F$339,3,FALSE)</f>
        <v>NATANIEL</v>
      </c>
      <c r="P4" s="12" t="str">
        <f>VLOOKUP($M4,Engagés!$A$1:$F$339,4,FALSE)</f>
        <v>75-4-LMAP</v>
      </c>
    </row>
    <row r="5" spans="1:16" ht="15.75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24.75" customHeight="1" thickBot="1" thickTop="1">
      <c r="A6" s="132" t="s">
        <v>39</v>
      </c>
      <c r="B6" s="133"/>
      <c r="C6" s="133"/>
      <c r="D6" s="134"/>
      <c r="E6" s="132" t="s">
        <v>40</v>
      </c>
      <c r="F6" s="133"/>
      <c r="G6" s="133"/>
      <c r="H6" s="134"/>
      <c r="I6" s="132" t="s">
        <v>41</v>
      </c>
      <c r="J6" s="133"/>
      <c r="K6" s="133"/>
      <c r="L6" s="134"/>
      <c r="M6" s="132" t="s">
        <v>42</v>
      </c>
      <c r="N6" s="133"/>
      <c r="O6" s="133"/>
      <c r="P6" s="134"/>
    </row>
    <row r="7" spans="1:16" ht="24.75" customHeight="1" thickTop="1">
      <c r="A7" s="16">
        <v>5</v>
      </c>
      <c r="B7" s="6" t="str">
        <f>VLOOKUP($A7,Engagés!$A$6:$F$29,2,FALSE)</f>
        <v>MARECHAL</v>
      </c>
      <c r="C7" s="6" t="str">
        <f>VLOOKUP($A7,Engagés!$A$1:$F$339,3,FALSE)</f>
        <v>KIRILL</v>
      </c>
      <c r="D7" s="6" t="str">
        <f>VLOOKUP($A7,Engagés!$A$1:$F$339,4,FALSE)</f>
        <v>75-4-LMAP</v>
      </c>
      <c r="E7" s="16">
        <v>6</v>
      </c>
      <c r="F7" s="6" t="str">
        <f>VLOOKUP($E7,Engagés!$A$6:$F$29,2,FALSE)</f>
        <v>CAZALI</v>
      </c>
      <c r="G7" s="6" t="str">
        <f>VLOOKUP($E7,Engagés!$A$1:$F$339,3,FALSE)</f>
        <v>LANDRY</v>
      </c>
      <c r="H7" s="6" t="str">
        <f>VLOOKUP($E7,Engagés!$A$1:$F$339,4,FALSE)</f>
        <v>92-4-STVC</v>
      </c>
      <c r="I7" s="18">
        <v>7</v>
      </c>
      <c r="J7" s="6" t="str">
        <f>VLOOKUP($I7,Engagés!$A$6:$F$29,2,FALSE)</f>
        <v>MONNIER</v>
      </c>
      <c r="K7" s="6" t="str">
        <f>VLOOKUP($I7,Engagés!$A$1:$F$339,3,FALSE)</f>
        <v>TANGUY</v>
      </c>
      <c r="L7" s="6" t="str">
        <f>VLOOKUP($I7,Engagés!$A$1:$F$339,4,FALSE)</f>
        <v>75-4-STAP</v>
      </c>
      <c r="M7" s="16">
        <v>8</v>
      </c>
      <c r="N7" s="6" t="str">
        <f>VLOOKUP($M7,Engagés!$A$6:$F$29,2,FALSE)</f>
        <v>BECQUEREL</v>
      </c>
      <c r="O7" s="6" t="str">
        <f>VLOOKUP($M7,Engagés!$A$1:$F$339,3,FALSE)</f>
        <v>NATHAN</v>
      </c>
      <c r="P7" s="6" t="str">
        <f>VLOOKUP($M7,Engagés!$A$1:$F$339,4,FALSE)</f>
        <v>91-4-SCVB</v>
      </c>
    </row>
    <row r="8" spans="1:16" ht="24.75" customHeight="1">
      <c r="A8" s="17">
        <v>12</v>
      </c>
      <c r="B8" s="6" t="str">
        <f>VLOOKUP($A8,Engagés!$A$6:$F$29,2,FALSE)</f>
        <v>DE BAGLION</v>
      </c>
      <c r="C8" s="6" t="str">
        <f>VLOOKUP($A8,Engagés!$A$1:$F$339,3,FALSE)</f>
        <v>JULES</v>
      </c>
      <c r="D8" s="12" t="str">
        <f>VLOOKUP($A8,Engagés!$A$1:$F$339,4,FALSE)</f>
        <v>91-4-SCVB</v>
      </c>
      <c r="E8" s="17">
        <v>11</v>
      </c>
      <c r="F8" s="6" t="str">
        <f>VLOOKUP($E8,Engagés!$A$6:$F$29,2,FALSE)</f>
        <v>ROUYER-NICOLAS</v>
      </c>
      <c r="G8" s="6" t="str">
        <f>VLOOKUP($E8,Engagés!$A$1:$F$339,3,FALSE)</f>
        <v>GASPARD</v>
      </c>
      <c r="H8" s="12" t="str">
        <f>VLOOKUP($E8,Engagés!$A$1:$F$339,4,FALSE)</f>
        <v>75-4-LMAP</v>
      </c>
      <c r="I8" s="17">
        <v>10</v>
      </c>
      <c r="J8" s="6" t="str">
        <f>VLOOKUP($I8,Engagés!$A$6:$F$29,2,FALSE)</f>
        <v>LE TOURNEAU</v>
      </c>
      <c r="K8" s="6" t="str">
        <f>VLOOKUP($I8,Engagés!$A$1:$F$339,3,FALSE)</f>
        <v>GUIREC</v>
      </c>
      <c r="L8" s="12" t="str">
        <f>VLOOKUP($I8,Engagés!$A$1:$F$339,4,FALSE)</f>
        <v>92-4-STVC</v>
      </c>
      <c r="M8" s="17">
        <v>9</v>
      </c>
      <c r="N8" s="6" t="str">
        <f>VLOOKUP($M8,Engagés!$A$6:$F$29,2,FALSE)</f>
        <v>BAUD</v>
      </c>
      <c r="O8" s="6" t="str">
        <f>VLOOKUP($M8,Engagés!$A$1:$F$339,3,FALSE)</f>
        <v>LEOPOLD</v>
      </c>
      <c r="P8" s="12" t="str">
        <f>VLOOKUP($M8,Engagés!$A$1:$F$339,4,FALSE)</f>
        <v>75-2-SUPA</v>
      </c>
    </row>
    <row r="9" spans="1:16" ht="24.75" customHeight="1">
      <c r="A9" s="17">
        <v>21</v>
      </c>
      <c r="B9" s="6" t="str">
        <f>VLOOKUP($A9,Engagés!$A$6:$F$29,2,FALSE)</f>
        <v>DUSANTER</v>
      </c>
      <c r="C9" s="6" t="str">
        <f>VLOOKUP($A9,Engagés!$A$1:$F$339,3,FALSE)</f>
        <v>COME</v>
      </c>
      <c r="D9" s="12" t="str">
        <f>VLOOKUP($A9,Engagés!$A$1:$F$339,4,FALSE)</f>
        <v>92-4-STVC</v>
      </c>
      <c r="E9" s="17">
        <v>22</v>
      </c>
      <c r="F9" s="6" t="str">
        <f>VLOOKUP($E9,Engagés!$A$6:$F$29,2,FALSE)</f>
        <v>BOCQUILLON</v>
      </c>
      <c r="G9" s="6" t="str">
        <f>VLOOKUP($E9,Engagés!$A$1:$F$339,3,FALSE)</f>
        <v>LOUIS</v>
      </c>
      <c r="H9" s="12" t="str">
        <f>VLOOKUP($E9,Engagés!$A$1:$F$339,4,FALSE)</f>
        <v>75-2-SUPA</v>
      </c>
      <c r="I9" s="17">
        <v>23</v>
      </c>
      <c r="J9" s="6" t="str">
        <f>VLOOKUP($I9,Engagés!$A$6:$F$29,2,FALSE)</f>
        <v>PENET</v>
      </c>
      <c r="K9" s="6" t="str">
        <f>VLOOKUP($I9,Engagés!$A$1:$F$339,3,FALSE)</f>
        <v>GUILLAUME</v>
      </c>
      <c r="L9" s="12" t="str">
        <f>VLOOKUP($I9,Engagés!$A$1:$F$339,4,FALSE)</f>
        <v>75-4-LMAP</v>
      </c>
      <c r="M9" s="17">
        <v>24</v>
      </c>
      <c r="N9" s="6">
        <f>VLOOKUP($M9,Engagés!$A$6:$F$29,2,FALSE)</f>
        <v>0</v>
      </c>
      <c r="O9" s="6">
        <f>VLOOKUP($M9,Engagés!$A$1:$F$339,3,FALSE)</f>
        <v>0</v>
      </c>
      <c r="P9" s="12">
        <f>VLOOKUP($M9,Engagés!$A$1:$F$339,4,FALSE)</f>
        <v>0</v>
      </c>
    </row>
  </sheetData>
  <sheetProtection formatCells="0"/>
  <mergeCells count="8">
    <mergeCell ref="A1:D1"/>
    <mergeCell ref="E1:H1"/>
    <mergeCell ref="I1:L1"/>
    <mergeCell ref="M1:P1"/>
    <mergeCell ref="A6:D6"/>
    <mergeCell ref="E6:H6"/>
    <mergeCell ref="I6:L6"/>
    <mergeCell ref="M6:P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/>
  <dimension ref="A1:H18"/>
  <sheetViews>
    <sheetView zoomScalePageLayoutView="0" workbookViewId="0" topLeftCell="A4">
      <selection activeCell="G5" sqref="G5"/>
    </sheetView>
  </sheetViews>
  <sheetFormatPr defaultColWidth="11.421875" defaultRowHeight="15"/>
  <cols>
    <col min="1" max="1" width="4.7109375" style="8" customWidth="1"/>
    <col min="2" max="3" width="18.7109375" style="8" customWidth="1"/>
    <col min="4" max="7" width="13.7109375" style="8" customWidth="1"/>
    <col min="8" max="8" width="9.7109375" style="8" customWidth="1"/>
    <col min="9" max="16384" width="11.421875" style="8" customWidth="1"/>
  </cols>
  <sheetData>
    <row r="1" spans="1:8" ht="38.25" customHeight="1" thickBot="1" thickTop="1">
      <c r="A1" s="150" t="s">
        <v>129</v>
      </c>
      <c r="B1" s="151"/>
      <c r="C1" s="151"/>
      <c r="D1" s="151"/>
      <c r="E1" s="151"/>
      <c r="F1" s="151"/>
      <c r="G1" s="152"/>
      <c r="H1" s="7"/>
    </row>
    <row r="2" spans="1:7" ht="30" customHeight="1" thickTop="1">
      <c r="A2" s="157" t="s">
        <v>26</v>
      </c>
      <c r="B2" s="158"/>
      <c r="C2" s="158"/>
      <c r="D2" s="158"/>
      <c r="E2" s="158"/>
      <c r="F2" s="158"/>
      <c r="G2" s="159"/>
    </row>
    <row r="3" spans="1:7" ht="27.75" customHeight="1">
      <c r="A3" s="100"/>
      <c r="B3" s="101" t="s">
        <v>17</v>
      </c>
      <c r="C3" s="101" t="s">
        <v>18</v>
      </c>
      <c r="D3" s="101" t="s">
        <v>19</v>
      </c>
      <c r="E3" s="19" t="s">
        <v>20</v>
      </c>
      <c r="F3" s="19" t="s">
        <v>21</v>
      </c>
      <c r="G3" s="20" t="s">
        <v>22</v>
      </c>
    </row>
    <row r="4" spans="1:7" ht="27.75" customHeight="1">
      <c r="A4" s="16">
        <v>1</v>
      </c>
      <c r="B4" s="6" t="str">
        <f>VLOOKUP($A4,Engagés!$A$6:$F$29,2,FALSE)</f>
        <v>MIALON</v>
      </c>
      <c r="C4" s="6" t="str">
        <f>VLOOKUP($A4,Engagés!$A$1:$F$339,3,FALSE)</f>
        <v>ALEXANDRE</v>
      </c>
      <c r="D4" s="6" t="str">
        <f>VLOOKUP($A4,Engagés!$A$1:$F$339,4,FALSE)</f>
        <v>75-4-STAP</v>
      </c>
      <c r="E4" s="40"/>
      <c r="F4" s="40"/>
      <c r="G4" s="39" t="s">
        <v>13</v>
      </c>
    </row>
    <row r="5" spans="1:7" ht="27.75" customHeight="1">
      <c r="A5" s="17">
        <v>16</v>
      </c>
      <c r="B5" s="6" t="str">
        <f>VLOOKUP($A5,Engagés!$A$6:$F$29,2,FALSE)</f>
        <v>MOUSSA</v>
      </c>
      <c r="C5" s="6" t="str">
        <f>VLOOKUP($A5,Engagés!$A$1:$F$339,3,FALSE)</f>
        <v>MOHAMED</v>
      </c>
      <c r="D5" s="12" t="str">
        <f>VLOOKUP($A5,Engagés!$A$1:$F$339,4,FALSE)</f>
        <v>78-4-SFAM</v>
      </c>
      <c r="E5" s="40"/>
      <c r="F5" s="40"/>
      <c r="G5" s="39" t="s">
        <v>15</v>
      </c>
    </row>
    <row r="6" spans="1:7" ht="27.75" customHeight="1" thickBot="1">
      <c r="A6" s="17">
        <v>17</v>
      </c>
      <c r="B6" s="6" t="str">
        <f>VLOOKUP($A6,Engagés!$A$6:$F$29,2,FALSE)</f>
        <v>HEBERT</v>
      </c>
      <c r="C6" s="6" t="str">
        <f>VLOOKUP($A6,Engagés!$A$1:$F$339,3,FALSE)</f>
        <v>ARTHUS</v>
      </c>
      <c r="D6" s="12" t="str">
        <f>VLOOKUP($A6,Engagés!$A$1:$F$339,4,FALSE)</f>
        <v>75-4-LMAP</v>
      </c>
      <c r="E6" s="40"/>
      <c r="F6" s="40"/>
      <c r="G6" s="39" t="s">
        <v>14</v>
      </c>
    </row>
    <row r="7" spans="1:7" ht="12" customHeight="1" thickTop="1">
      <c r="A7" s="153"/>
      <c r="B7" s="154"/>
      <c r="C7" s="154"/>
      <c r="D7" s="154"/>
      <c r="E7" s="154"/>
      <c r="F7" s="154"/>
      <c r="G7" s="155"/>
    </row>
    <row r="8" spans="1:7" ht="27.75" customHeight="1">
      <c r="A8" s="138" t="s">
        <v>54</v>
      </c>
      <c r="B8" s="139"/>
      <c r="C8" s="140"/>
      <c r="D8" s="156" t="s">
        <v>52</v>
      </c>
      <c r="E8" s="140"/>
      <c r="F8" s="101" t="s">
        <v>8</v>
      </c>
      <c r="G8" s="21" t="s">
        <v>53</v>
      </c>
    </row>
    <row r="9" spans="1:7" ht="27.75" customHeight="1">
      <c r="A9" s="138" t="s">
        <v>50</v>
      </c>
      <c r="B9" s="139"/>
      <c r="C9" s="140"/>
      <c r="D9" s="41" t="str">
        <f>B4</f>
        <v>MIALON</v>
      </c>
      <c r="E9" s="41" t="str">
        <f>B6</f>
        <v>HEBERT</v>
      </c>
      <c r="F9" s="42"/>
      <c r="G9" s="39"/>
    </row>
    <row r="10" spans="1:7" ht="27.75" customHeight="1">
      <c r="A10" s="138" t="s">
        <v>51</v>
      </c>
      <c r="B10" s="139"/>
      <c r="C10" s="140"/>
      <c r="D10" s="41" t="str">
        <f>B5</f>
        <v>MOUSSA</v>
      </c>
      <c r="E10" s="41" t="str">
        <f>B6</f>
        <v>HEBERT</v>
      </c>
      <c r="F10" s="42"/>
      <c r="G10" s="39"/>
    </row>
    <row r="11" spans="1:7" ht="27.75" customHeight="1" thickBot="1">
      <c r="A11" s="147" t="s">
        <v>55</v>
      </c>
      <c r="B11" s="148"/>
      <c r="C11" s="149"/>
      <c r="D11" s="43" t="str">
        <f>B4</f>
        <v>MIALON</v>
      </c>
      <c r="E11" s="43" t="str">
        <f>B5</f>
        <v>MOUSSA</v>
      </c>
      <c r="F11" s="44"/>
      <c r="G11" s="48"/>
    </row>
    <row r="12" spans="1:7" s="9" customFormat="1" ht="27.75" customHeight="1" thickTop="1">
      <c r="A12" s="141" t="s">
        <v>23</v>
      </c>
      <c r="B12" s="142"/>
      <c r="C12" s="142"/>
      <c r="D12" s="143"/>
      <c r="E12" s="144" t="str">
        <f>A2</f>
        <v>POULE 1</v>
      </c>
      <c r="F12" s="145"/>
      <c r="G12" s="146"/>
    </row>
    <row r="13" spans="1:7" s="9" customFormat="1" ht="27.75" customHeight="1">
      <c r="A13" s="137"/>
      <c r="B13" s="136"/>
      <c r="C13" s="135" t="s">
        <v>17</v>
      </c>
      <c r="D13" s="136"/>
      <c r="E13" s="135" t="s">
        <v>24</v>
      </c>
      <c r="F13" s="136"/>
      <c r="G13" s="22" t="s">
        <v>25</v>
      </c>
    </row>
    <row r="14" spans="1:7" s="9" customFormat="1" ht="27.75" customHeight="1">
      <c r="A14" s="137" t="s">
        <v>13</v>
      </c>
      <c r="B14" s="136"/>
      <c r="C14" s="135" t="str">
        <f>IF($G$4="1er",$B$4,IF($G$5="1er",$B$5,IF($G$6="1er",$B$6,"")))</f>
        <v>MIALON</v>
      </c>
      <c r="D14" s="136"/>
      <c r="E14" s="135" t="str">
        <f>IF($G$4="1er",$C$4,IF($G$5="1er",$C$5,IF($G$6="1er",$C$6,"")))</f>
        <v>ALEXANDRE</v>
      </c>
      <c r="F14" s="136"/>
      <c r="G14" s="22" t="str">
        <f>IF($G$4="1er",$D$4,IF($G$5="1er",$D$5,IF($G$6="1er",$D$6,"")))</f>
        <v>75-4-STAP</v>
      </c>
    </row>
    <row r="15" spans="1:7" s="9" customFormat="1" ht="27.75" customHeight="1">
      <c r="A15" s="137" t="s">
        <v>14</v>
      </c>
      <c r="B15" s="136"/>
      <c r="C15" s="135" t="str">
        <f>IF($G$4="2ème",$B$4,IF($G$5="2ème",$B$5,IF($G$6="2ème",$B$6,"")))</f>
        <v>HEBERT</v>
      </c>
      <c r="D15" s="136"/>
      <c r="E15" s="135" t="str">
        <f>IF($G$4="2ème",$C$4,IF($G$5="2ème",$C$5,IF($G$6="2ème",$C$6,"")))</f>
        <v>ARTHUS</v>
      </c>
      <c r="F15" s="136"/>
      <c r="G15" s="22" t="str">
        <f>IF($G$4="2ème",$D$4,IF($G$5="2ème",$D$5,IF($G$6="2ème",$D$6,"")))</f>
        <v>75-4-LMAP</v>
      </c>
    </row>
    <row r="16" spans="1:7" s="9" customFormat="1" ht="27.75" customHeight="1">
      <c r="A16" s="137" t="s">
        <v>15</v>
      </c>
      <c r="B16" s="136"/>
      <c r="C16" s="135" t="str">
        <f>IF($G$4="3ème",$B$4,IF($G$5="3ème",$B$5,IF($G$6="3ème",$B$6,"")))</f>
        <v>MOUSSA</v>
      </c>
      <c r="D16" s="136"/>
      <c r="E16" s="135" t="str">
        <f>IF($G$4="3ème",$C$4,IF($G$5="3ème",$C$5,IF($G$6="3ème",$C$6,"")))</f>
        <v>MOHAMED</v>
      </c>
      <c r="F16" s="136"/>
      <c r="G16" s="22" t="str">
        <f>IF($G$4="3ème",$D$4,IF($G$5="3ème",$D$5,IF($G$6="3ème",$D$6,"")))</f>
        <v>78-4-SFAM</v>
      </c>
    </row>
    <row r="17" spans="1:7" s="9" customFormat="1" ht="24.75" customHeight="1">
      <c r="A17" s="10"/>
      <c r="B17" s="10"/>
      <c r="C17" s="11"/>
      <c r="D17" s="11"/>
      <c r="E17" s="11"/>
      <c r="F17" s="11"/>
      <c r="G17" s="11"/>
    </row>
    <row r="18" spans="1:7" s="9" customFormat="1" ht="24.75" customHeight="1">
      <c r="A18" s="10"/>
      <c r="B18" s="10"/>
      <c r="C18" s="11"/>
      <c r="D18" s="11"/>
      <c r="E18" s="11"/>
      <c r="F18" s="11"/>
      <c r="G18" s="11"/>
    </row>
  </sheetData>
  <sheetProtection formatCells="0"/>
  <mergeCells count="22">
    <mergeCell ref="A9:C9"/>
    <mergeCell ref="A1:G1"/>
    <mergeCell ref="A7:G7"/>
    <mergeCell ref="D8:E8"/>
    <mergeCell ref="A8:C8"/>
    <mergeCell ref="A2:G2"/>
    <mergeCell ref="A12:D12"/>
    <mergeCell ref="C14:D14"/>
    <mergeCell ref="A14:B14"/>
    <mergeCell ref="E12:G12"/>
    <mergeCell ref="A11:C11"/>
    <mergeCell ref="C13:D13"/>
    <mergeCell ref="E16:F16"/>
    <mergeCell ref="E15:F15"/>
    <mergeCell ref="A13:B13"/>
    <mergeCell ref="C16:D16"/>
    <mergeCell ref="A16:B16"/>
    <mergeCell ref="A10:C10"/>
    <mergeCell ref="A15:B15"/>
    <mergeCell ref="C15:D15"/>
    <mergeCell ref="E13:F13"/>
    <mergeCell ref="E14:F14"/>
  </mergeCells>
  <dataValidations count="4">
    <dataValidation type="list" allowBlank="1" showErrorMessage="1" promptTitle="Classement" prompt="1er&#10;2ème&#10;3ème&#10;4ème" sqref="G4:G6">
      <formula1>"1er,2ème,3ème,4ème"</formula1>
    </dataValidation>
    <dataValidation type="list" allowBlank="1" showInputMessage="1" showErrorMessage="1" sqref="F11">
      <formula1>$D$11:$E$11</formula1>
    </dataValidation>
    <dataValidation type="list" allowBlank="1" showInputMessage="1" showErrorMessage="1" sqref="F10">
      <formula1>$D$10:$E$10</formula1>
    </dataValidation>
    <dataValidation type="list" allowBlank="1" showInputMessage="1" showErrorMessage="1" sqref="F9">
      <formula1>$D$9:$E$9</formula1>
    </dataValidation>
  </dataValidations>
  <printOptions/>
  <pageMargins left="0.25" right="0.25" top="0.75" bottom="0.75" header="0.3" footer="0.3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9"/>
  <dimension ref="A1:H18"/>
  <sheetViews>
    <sheetView zoomScalePageLayoutView="0" workbookViewId="0" topLeftCell="A1">
      <selection activeCell="G6" sqref="G6"/>
    </sheetView>
  </sheetViews>
  <sheetFormatPr defaultColWidth="11.421875" defaultRowHeight="15"/>
  <cols>
    <col min="1" max="1" width="4.7109375" style="8" customWidth="1"/>
    <col min="2" max="3" width="18.7109375" style="8" customWidth="1"/>
    <col min="4" max="7" width="13.7109375" style="8" customWidth="1"/>
    <col min="8" max="8" width="9.7109375" style="8" customWidth="1"/>
    <col min="9" max="16384" width="11.421875" style="8" customWidth="1"/>
  </cols>
  <sheetData>
    <row r="1" spans="1:8" ht="38.25" customHeight="1" thickBot="1" thickTop="1">
      <c r="A1" s="150" t="s">
        <v>129</v>
      </c>
      <c r="B1" s="151"/>
      <c r="C1" s="151"/>
      <c r="D1" s="151"/>
      <c r="E1" s="151"/>
      <c r="F1" s="151"/>
      <c r="G1" s="152"/>
      <c r="H1" s="7"/>
    </row>
    <row r="2" spans="1:7" ht="30" customHeight="1" thickTop="1">
      <c r="A2" s="157" t="s">
        <v>27</v>
      </c>
      <c r="B2" s="158"/>
      <c r="C2" s="158"/>
      <c r="D2" s="158"/>
      <c r="E2" s="158"/>
      <c r="F2" s="158"/>
      <c r="G2" s="159"/>
    </row>
    <row r="3" spans="1:7" ht="27.75" customHeight="1">
      <c r="A3" s="100"/>
      <c r="B3" s="101" t="s">
        <v>17</v>
      </c>
      <c r="C3" s="101" t="s">
        <v>18</v>
      </c>
      <c r="D3" s="101" t="s">
        <v>19</v>
      </c>
      <c r="E3" s="19" t="s">
        <v>20</v>
      </c>
      <c r="F3" s="19" t="s">
        <v>21</v>
      </c>
      <c r="G3" s="20" t="s">
        <v>22</v>
      </c>
    </row>
    <row r="4" spans="1:7" ht="27.75" customHeight="1">
      <c r="A4" s="16">
        <v>2</v>
      </c>
      <c r="B4" s="6" t="str">
        <f>VLOOKUP($A4,Engagés!$A$6:$F$29,2,FALSE)</f>
        <v>MUNIERE</v>
      </c>
      <c r="C4" s="6" t="str">
        <f>VLOOKUP($A4,Engagés!$A$1:$F$339,3,FALSE)</f>
        <v>JEAN</v>
      </c>
      <c r="D4" s="6" t="str">
        <f>VLOOKUP($A4,Engagés!$A$1:$F$339,4,FALSE)</f>
        <v>92-4-STVC</v>
      </c>
      <c r="E4" s="40"/>
      <c r="F4" s="40"/>
      <c r="G4" s="39" t="s">
        <v>13</v>
      </c>
    </row>
    <row r="5" spans="1:7" ht="27.75" customHeight="1">
      <c r="A5" s="17">
        <v>15</v>
      </c>
      <c r="B5" s="6" t="str">
        <f>VLOOKUP($A5,Engagés!$A$6:$F$29,2,FALSE)</f>
        <v>LOBMEYR</v>
      </c>
      <c r="C5" s="6" t="str">
        <f>VLOOKUP($A5,Engagés!$A$1:$F$339,3,FALSE)</f>
        <v>GASPARD</v>
      </c>
      <c r="D5" s="6" t="str">
        <f>VLOOKUP($A5,Engagés!$A$1:$F$339,4,FALSE)</f>
        <v>75-4-LMAP</v>
      </c>
      <c r="E5" s="40"/>
      <c r="F5" s="40"/>
      <c r="G5" s="39" t="s">
        <v>14</v>
      </c>
    </row>
    <row r="6" spans="1:7" ht="27.75" customHeight="1" thickBot="1">
      <c r="A6" s="17">
        <v>18</v>
      </c>
      <c r="B6" s="6" t="str">
        <f>VLOOKUP($A6,Engagés!$A$6:$F$29,2,FALSE)</f>
        <v>DIEUZAIDE</v>
      </c>
      <c r="C6" s="6" t="str">
        <f>VLOOKUP($A6,Engagés!$A$1:$F$339,3,FALSE)</f>
        <v>LEONARDO</v>
      </c>
      <c r="D6" s="6" t="str">
        <f>VLOOKUP($A6,Engagés!$A$1:$F$339,4,FALSE)</f>
        <v>92-4-SDN</v>
      </c>
      <c r="E6" s="40"/>
      <c r="F6" s="40"/>
      <c r="G6" s="39" t="s">
        <v>15</v>
      </c>
    </row>
    <row r="7" spans="1:7" ht="12" customHeight="1" thickTop="1">
      <c r="A7" s="153"/>
      <c r="B7" s="154"/>
      <c r="C7" s="154"/>
      <c r="D7" s="154"/>
      <c r="E7" s="154"/>
      <c r="F7" s="154"/>
      <c r="G7" s="155"/>
    </row>
    <row r="8" spans="1:7" ht="27.75" customHeight="1">
      <c r="A8" s="138" t="s">
        <v>54</v>
      </c>
      <c r="B8" s="139"/>
      <c r="C8" s="140"/>
      <c r="D8" s="156" t="s">
        <v>52</v>
      </c>
      <c r="E8" s="140"/>
      <c r="F8" s="101" t="s">
        <v>8</v>
      </c>
      <c r="G8" s="21" t="s">
        <v>53</v>
      </c>
    </row>
    <row r="9" spans="1:7" ht="27.75" customHeight="1">
      <c r="A9" s="138" t="s">
        <v>50</v>
      </c>
      <c r="B9" s="139"/>
      <c r="C9" s="140"/>
      <c r="D9" s="41" t="str">
        <f>B4</f>
        <v>MUNIERE</v>
      </c>
      <c r="E9" s="41" t="str">
        <f>B6</f>
        <v>DIEUZAIDE</v>
      </c>
      <c r="F9" s="42"/>
      <c r="G9" s="39"/>
    </row>
    <row r="10" spans="1:7" ht="27.75" customHeight="1">
      <c r="A10" s="138" t="s">
        <v>51</v>
      </c>
      <c r="B10" s="139"/>
      <c r="C10" s="140"/>
      <c r="D10" s="41" t="str">
        <f>B5</f>
        <v>LOBMEYR</v>
      </c>
      <c r="E10" s="41" t="str">
        <f>B6</f>
        <v>DIEUZAIDE</v>
      </c>
      <c r="F10" s="42"/>
      <c r="G10" s="39"/>
    </row>
    <row r="11" spans="1:7" ht="27.75" customHeight="1" thickBot="1">
      <c r="A11" s="147" t="s">
        <v>55</v>
      </c>
      <c r="B11" s="148"/>
      <c r="C11" s="149"/>
      <c r="D11" s="43" t="str">
        <f>B4</f>
        <v>MUNIERE</v>
      </c>
      <c r="E11" s="43" t="str">
        <f>B5</f>
        <v>LOBMEYR</v>
      </c>
      <c r="F11" s="44"/>
      <c r="G11" s="48"/>
    </row>
    <row r="12" spans="1:7" s="9" customFormat="1" ht="27.75" customHeight="1" thickTop="1">
      <c r="A12" s="141" t="s">
        <v>23</v>
      </c>
      <c r="B12" s="142"/>
      <c r="C12" s="142"/>
      <c r="D12" s="143"/>
      <c r="E12" s="144" t="str">
        <f>A2</f>
        <v>POULE 2</v>
      </c>
      <c r="F12" s="145"/>
      <c r="G12" s="146"/>
    </row>
    <row r="13" spans="1:7" s="9" customFormat="1" ht="27.75" customHeight="1">
      <c r="A13" s="137"/>
      <c r="B13" s="136"/>
      <c r="C13" s="135" t="s">
        <v>17</v>
      </c>
      <c r="D13" s="136"/>
      <c r="E13" s="135" t="s">
        <v>24</v>
      </c>
      <c r="F13" s="136"/>
      <c r="G13" s="22" t="s">
        <v>25</v>
      </c>
    </row>
    <row r="14" spans="1:7" s="9" customFormat="1" ht="27.75" customHeight="1">
      <c r="A14" s="137" t="s">
        <v>13</v>
      </c>
      <c r="B14" s="136"/>
      <c r="C14" s="135" t="str">
        <f>IF($G$4="1er",$B$4,IF($G$5="1er",$B$5,IF($G$6="1er",$B$6,"")))</f>
        <v>MUNIERE</v>
      </c>
      <c r="D14" s="136"/>
      <c r="E14" s="135" t="str">
        <f>IF($G$4="1er",$C$4,IF($G$5="1er",$C$5,IF($G$6="1er",$C$6,"")))</f>
        <v>JEAN</v>
      </c>
      <c r="F14" s="136"/>
      <c r="G14" s="22" t="str">
        <f>IF($G$4="1er",$D$4,IF($G$5="1er",$D$5,IF($G$6="1er",$D$6,"")))</f>
        <v>92-4-STVC</v>
      </c>
    </row>
    <row r="15" spans="1:7" s="9" customFormat="1" ht="27.75" customHeight="1">
      <c r="A15" s="137" t="s">
        <v>14</v>
      </c>
      <c r="B15" s="136"/>
      <c r="C15" s="135" t="str">
        <f>IF($G$4="2ème",$B$4,IF($G$5="2ème",$B$5,IF($G$6="2ème",$B$6,"")))</f>
        <v>LOBMEYR</v>
      </c>
      <c r="D15" s="136"/>
      <c r="E15" s="135" t="str">
        <f>IF($G$4="2ème",$C$4,IF($G$5="2ème",$C$5,IF($G$6="2ème",$C$6,"")))</f>
        <v>GASPARD</v>
      </c>
      <c r="F15" s="136"/>
      <c r="G15" s="22" t="str">
        <f>IF($G$4="2ème",$D$4,IF($G$5="2ème",$D$5,IF($G$6="2ème",$D$6,"")))</f>
        <v>75-4-LMAP</v>
      </c>
    </row>
    <row r="16" spans="1:7" s="9" customFormat="1" ht="27.75" customHeight="1">
      <c r="A16" s="137" t="s">
        <v>15</v>
      </c>
      <c r="B16" s="136"/>
      <c r="C16" s="135" t="str">
        <f>IF($G$4="3ème",$B$4,IF($G$5="3ème",$B$5,IF($G$6="3ème",$B$6,"")))</f>
        <v>DIEUZAIDE</v>
      </c>
      <c r="D16" s="136"/>
      <c r="E16" s="135" t="str">
        <f>IF($G$4="3ème",$C$4,IF($G$5="3ème",$C$5,IF($G$6="3ème",$C$6,"")))</f>
        <v>LEONARDO</v>
      </c>
      <c r="F16" s="136"/>
      <c r="G16" s="22" t="str">
        <f>IF($G$4="3ème",$D$4,IF($G$5="3ème",$D$5,IF($G$6="3ème",$D$6,"")))</f>
        <v>92-4-SDN</v>
      </c>
    </row>
    <row r="17" spans="1:7" s="9" customFormat="1" ht="27.75" customHeight="1">
      <c r="A17" s="10"/>
      <c r="B17" s="10"/>
      <c r="C17" s="11"/>
      <c r="D17" s="11"/>
      <c r="E17" s="11"/>
      <c r="F17" s="11"/>
      <c r="G17" s="11"/>
    </row>
    <row r="18" spans="1:7" s="9" customFormat="1" ht="27.75" customHeight="1">
      <c r="A18" s="10"/>
      <c r="B18" s="10"/>
      <c r="C18" s="11"/>
      <c r="D18" s="11"/>
      <c r="E18" s="11"/>
      <c r="F18" s="11"/>
      <c r="G18" s="11"/>
    </row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4.75" customHeight="1"/>
    <row r="26" ht="24.75" customHeight="1"/>
  </sheetData>
  <sheetProtection formatCells="0"/>
  <mergeCells count="22">
    <mergeCell ref="A15:B15"/>
    <mergeCell ref="C15:D15"/>
    <mergeCell ref="E15:F15"/>
    <mergeCell ref="A16:B16"/>
    <mergeCell ref="C16:D16"/>
    <mergeCell ref="E16:F16"/>
    <mergeCell ref="A12:D12"/>
    <mergeCell ref="E12:G12"/>
    <mergeCell ref="A13:B13"/>
    <mergeCell ref="C13:D13"/>
    <mergeCell ref="E13:F13"/>
    <mergeCell ref="A14:B14"/>
    <mergeCell ref="C14:D14"/>
    <mergeCell ref="E14:F14"/>
    <mergeCell ref="A10:C10"/>
    <mergeCell ref="A11:C11"/>
    <mergeCell ref="A1:G1"/>
    <mergeCell ref="A9:C9"/>
    <mergeCell ref="A2:G2"/>
    <mergeCell ref="A7:G7"/>
    <mergeCell ref="A8:C8"/>
    <mergeCell ref="D8:E8"/>
  </mergeCells>
  <dataValidations count="4">
    <dataValidation type="list" allowBlank="1" showErrorMessage="1" promptTitle="Classement" prompt="1er&#10;2ème&#10;3ème&#10;4ème" sqref="G4:G6">
      <formula1>"1er,2ème,3ème,4ème"</formula1>
    </dataValidation>
    <dataValidation type="list" allowBlank="1" showInputMessage="1" showErrorMessage="1" sqref="F10">
      <formula1>$D$10:$E$10</formula1>
    </dataValidation>
    <dataValidation type="list" allowBlank="1" showInputMessage="1" showErrorMessage="1" sqref="F11">
      <formula1>$D$11:$E$11</formula1>
    </dataValidation>
    <dataValidation type="list" allowBlank="1" showInputMessage="1" showErrorMessage="1" sqref="F9">
      <formula1>$D$9:$E$9</formula1>
    </dataValidation>
  </dataValidations>
  <printOptions/>
  <pageMargins left="0.25" right="0.25" top="0.75" bottom="0.75" header="0.3" footer="0.3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8"/>
  <dimension ref="A1:H18"/>
  <sheetViews>
    <sheetView zoomScalePageLayoutView="0" workbookViewId="0" topLeftCell="A1">
      <selection activeCell="H5" sqref="H5"/>
    </sheetView>
  </sheetViews>
  <sheetFormatPr defaultColWidth="11.421875" defaultRowHeight="15"/>
  <cols>
    <col min="1" max="1" width="4.7109375" style="8" customWidth="1"/>
    <col min="2" max="3" width="18.7109375" style="8" customWidth="1"/>
    <col min="4" max="7" width="13.7109375" style="8" customWidth="1"/>
    <col min="8" max="8" width="9.7109375" style="8" customWidth="1"/>
    <col min="9" max="16384" width="11.421875" style="8" customWidth="1"/>
  </cols>
  <sheetData>
    <row r="1" spans="1:8" ht="38.25" customHeight="1" thickBot="1" thickTop="1">
      <c r="A1" s="150" t="s">
        <v>129</v>
      </c>
      <c r="B1" s="151"/>
      <c r="C1" s="151"/>
      <c r="D1" s="151"/>
      <c r="E1" s="151"/>
      <c r="F1" s="151"/>
      <c r="G1" s="152"/>
      <c r="H1" s="7"/>
    </row>
    <row r="2" spans="1:7" ht="30" customHeight="1" thickTop="1">
      <c r="A2" s="157" t="s">
        <v>28</v>
      </c>
      <c r="B2" s="158"/>
      <c r="C2" s="158"/>
      <c r="D2" s="158"/>
      <c r="E2" s="158"/>
      <c r="F2" s="158"/>
      <c r="G2" s="159"/>
    </row>
    <row r="3" spans="1:7" ht="27.75" customHeight="1">
      <c r="A3" s="100"/>
      <c r="B3" s="101" t="s">
        <v>17</v>
      </c>
      <c r="C3" s="101" t="s">
        <v>18</v>
      </c>
      <c r="D3" s="101" t="s">
        <v>19</v>
      </c>
      <c r="E3" s="19" t="s">
        <v>20</v>
      </c>
      <c r="F3" s="19" t="s">
        <v>21</v>
      </c>
      <c r="G3" s="20" t="s">
        <v>22</v>
      </c>
    </row>
    <row r="4" spans="1:7" ht="27.75" customHeight="1">
      <c r="A4" s="18">
        <v>3</v>
      </c>
      <c r="B4" s="6" t="str">
        <f>VLOOKUP($A4,Engagés!$A$6:$F$29,2,FALSE)</f>
        <v>OURY</v>
      </c>
      <c r="C4" s="6" t="str">
        <f>VLOOKUP($A4,Engagés!$A$1:$F$339,3,FALSE)</f>
        <v>LIAM</v>
      </c>
      <c r="D4" s="6" t="str">
        <f>VLOOKUP($A4,Engagés!$A$1:$F$339,4,FALSE)</f>
        <v>75-4-LMAP</v>
      </c>
      <c r="E4" s="40"/>
      <c r="F4" s="40"/>
      <c r="G4" s="39" t="s">
        <v>13</v>
      </c>
    </row>
    <row r="5" spans="1:7" ht="27.75" customHeight="1">
      <c r="A5" s="17">
        <v>14</v>
      </c>
      <c r="B5" s="6" t="str">
        <f>VLOOKUP($A5,Engagés!$A$6:$F$29,2,FALSE)</f>
        <v>VUILLERME</v>
      </c>
      <c r="C5" s="6" t="str">
        <f>VLOOKUP($A5,Engagés!$A$1:$F$339,3,FALSE)</f>
        <v>PACO</v>
      </c>
      <c r="D5" s="6" t="str">
        <f>VLOOKUP($A5,Engagés!$A$1:$F$339,4,FALSE)</f>
        <v>92-4-STVC</v>
      </c>
      <c r="E5" s="40"/>
      <c r="F5" s="40"/>
      <c r="G5" s="39" t="s">
        <v>14</v>
      </c>
    </row>
    <row r="6" spans="1:7" ht="27.75" customHeight="1" thickBot="1">
      <c r="A6" s="17">
        <v>19</v>
      </c>
      <c r="B6" s="6">
        <f>VLOOKUP($A6,Engagés!$A$6:$F$29,2,FALSE)</f>
        <v>0</v>
      </c>
      <c r="C6" s="6">
        <f>VLOOKUP($A6,Engagés!$A$1:$F$339,3,FALSE)</f>
        <v>0</v>
      </c>
      <c r="D6" s="6">
        <f>VLOOKUP($A6,Engagés!$A$1:$F$339,4,FALSE)</f>
        <v>0</v>
      </c>
      <c r="E6" s="40"/>
      <c r="F6" s="40"/>
      <c r="G6" s="39"/>
    </row>
    <row r="7" spans="1:7" ht="12" customHeight="1" thickTop="1">
      <c r="A7" s="153"/>
      <c r="B7" s="154"/>
      <c r="C7" s="154"/>
      <c r="D7" s="154"/>
      <c r="E7" s="154"/>
      <c r="F7" s="154"/>
      <c r="G7" s="155"/>
    </row>
    <row r="8" spans="1:7" ht="27.75" customHeight="1">
      <c r="A8" s="138" t="s">
        <v>54</v>
      </c>
      <c r="B8" s="139"/>
      <c r="C8" s="140"/>
      <c r="D8" s="156" t="s">
        <v>52</v>
      </c>
      <c r="E8" s="140"/>
      <c r="F8" s="101" t="s">
        <v>8</v>
      </c>
      <c r="G8" s="21" t="s">
        <v>53</v>
      </c>
    </row>
    <row r="9" spans="1:7" ht="27.75" customHeight="1">
      <c r="A9" s="138" t="s">
        <v>50</v>
      </c>
      <c r="B9" s="139"/>
      <c r="C9" s="140"/>
      <c r="D9" s="41" t="str">
        <f>B4</f>
        <v>OURY</v>
      </c>
      <c r="E9" s="41">
        <f>B6</f>
        <v>0</v>
      </c>
      <c r="F9" s="42"/>
      <c r="G9" s="39"/>
    </row>
    <row r="10" spans="1:7" ht="27.75" customHeight="1">
      <c r="A10" s="138" t="s">
        <v>51</v>
      </c>
      <c r="B10" s="139"/>
      <c r="C10" s="140"/>
      <c r="D10" s="41" t="str">
        <f>B5</f>
        <v>VUILLERME</v>
      </c>
      <c r="E10" s="41">
        <f>B6</f>
        <v>0</v>
      </c>
      <c r="F10" s="42"/>
      <c r="G10" s="39"/>
    </row>
    <row r="11" spans="1:7" ht="27.75" customHeight="1" thickBot="1">
      <c r="A11" s="147" t="s">
        <v>55</v>
      </c>
      <c r="B11" s="148"/>
      <c r="C11" s="149"/>
      <c r="D11" s="43" t="str">
        <f>B4</f>
        <v>OURY</v>
      </c>
      <c r="E11" s="43" t="str">
        <f>B5</f>
        <v>VUILLERME</v>
      </c>
      <c r="F11" s="44"/>
      <c r="G11" s="48"/>
    </row>
    <row r="12" spans="1:7" s="9" customFormat="1" ht="27.75" customHeight="1" thickTop="1">
      <c r="A12" s="141" t="s">
        <v>23</v>
      </c>
      <c r="B12" s="142"/>
      <c r="C12" s="142"/>
      <c r="D12" s="143"/>
      <c r="E12" s="144" t="str">
        <f>A2</f>
        <v>POULE 3</v>
      </c>
      <c r="F12" s="145"/>
      <c r="G12" s="146"/>
    </row>
    <row r="13" spans="1:7" s="9" customFormat="1" ht="27.75" customHeight="1">
      <c r="A13" s="137"/>
      <c r="B13" s="136"/>
      <c r="C13" s="135" t="s">
        <v>17</v>
      </c>
      <c r="D13" s="136"/>
      <c r="E13" s="135" t="s">
        <v>24</v>
      </c>
      <c r="F13" s="136"/>
      <c r="G13" s="22" t="s">
        <v>25</v>
      </c>
    </row>
    <row r="14" spans="1:7" s="9" customFormat="1" ht="27.75" customHeight="1">
      <c r="A14" s="137" t="s">
        <v>13</v>
      </c>
      <c r="B14" s="136"/>
      <c r="C14" s="135" t="str">
        <f>IF($G$4="1er",$B$4,IF($G$5="1er",$B$5,IF($G$6="1er",$B$6,"")))</f>
        <v>OURY</v>
      </c>
      <c r="D14" s="136"/>
      <c r="E14" s="135" t="str">
        <f>IF($G$4="1er",$C$4,IF($G$5="1er",$C$5,IF($G$6="1er",$C$6,"")))</f>
        <v>LIAM</v>
      </c>
      <c r="F14" s="136"/>
      <c r="G14" s="22" t="str">
        <f>IF($G$4="1er",$D$4,IF($G$5="1er",$D$5,IF($G$6="1er",$D$6,"")))</f>
        <v>75-4-LMAP</v>
      </c>
    </row>
    <row r="15" spans="1:7" s="9" customFormat="1" ht="27.75" customHeight="1">
      <c r="A15" s="137" t="s">
        <v>14</v>
      </c>
      <c r="B15" s="136"/>
      <c r="C15" s="135" t="str">
        <f>IF($G$4="2ème",$B$4,IF($G$5="2ème",$B$5,IF($G$6="2ème",$B$6,"")))</f>
        <v>VUILLERME</v>
      </c>
      <c r="D15" s="136"/>
      <c r="E15" s="135" t="str">
        <f>IF($G$4="2ème",$C$4,IF($G$5="2ème",$C$5,IF($G$6="2ème",$C$6,"")))</f>
        <v>PACO</v>
      </c>
      <c r="F15" s="136"/>
      <c r="G15" s="22" t="str">
        <f>IF($G$4="2ème",$D$4,IF($G$5="2ème",$D$5,IF($G$6="2ème",$D$6,"")))</f>
        <v>92-4-STVC</v>
      </c>
    </row>
    <row r="16" spans="1:7" s="9" customFormat="1" ht="27.75" customHeight="1">
      <c r="A16" s="137" t="s">
        <v>15</v>
      </c>
      <c r="B16" s="136"/>
      <c r="C16" s="135">
        <f>IF($G$4="3ème",$B$4,IF($G$5="3ème",$B$5,IF($G$6="3ème",$B$6,"")))</f>
      </c>
      <c r="D16" s="136"/>
      <c r="E16" s="135">
        <f>IF($G$4="3ème",$C$4,IF($G$5="3ème",$C$5,IF($G$6="3ème",$C$6,"")))</f>
      </c>
      <c r="F16" s="136"/>
      <c r="G16" s="22">
        <f>IF($G$4="3ème",$D$4,IF($G$5="3ème",$D$5,IF($G$6="3ème",$D$6,"")))</f>
      </c>
    </row>
    <row r="17" spans="1:7" s="9" customFormat="1" ht="27.75" customHeight="1">
      <c r="A17" s="10"/>
      <c r="B17" s="10"/>
      <c r="C17" s="11"/>
      <c r="D17" s="11"/>
      <c r="E17" s="11"/>
      <c r="F17" s="11"/>
      <c r="G17" s="11"/>
    </row>
    <row r="18" spans="1:7" s="9" customFormat="1" ht="27.75" customHeight="1">
      <c r="A18" s="10"/>
      <c r="B18" s="10"/>
      <c r="C18" s="11"/>
      <c r="D18" s="11"/>
      <c r="E18" s="11"/>
      <c r="F18" s="11"/>
      <c r="G18" s="11"/>
    </row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4.75" customHeight="1"/>
    <row r="26" ht="24.75" customHeight="1"/>
  </sheetData>
  <sheetProtection formatCells="0"/>
  <mergeCells count="22">
    <mergeCell ref="A15:B15"/>
    <mergeCell ref="C15:D15"/>
    <mergeCell ref="E15:F15"/>
    <mergeCell ref="A16:B16"/>
    <mergeCell ref="C16:D16"/>
    <mergeCell ref="E16:F16"/>
    <mergeCell ref="A12:D12"/>
    <mergeCell ref="E12:G12"/>
    <mergeCell ref="A13:B13"/>
    <mergeCell ref="C13:D13"/>
    <mergeCell ref="E13:F13"/>
    <mergeCell ref="A14:B14"/>
    <mergeCell ref="C14:D14"/>
    <mergeCell ref="E14:F14"/>
    <mergeCell ref="A10:C10"/>
    <mergeCell ref="A11:C11"/>
    <mergeCell ref="A1:G1"/>
    <mergeCell ref="A9:C9"/>
    <mergeCell ref="A2:G2"/>
    <mergeCell ref="A7:G7"/>
    <mergeCell ref="A8:C8"/>
    <mergeCell ref="D8:E8"/>
  </mergeCells>
  <dataValidations count="4">
    <dataValidation type="list" allowBlank="1" showErrorMessage="1" promptTitle="Classement" prompt="1er&#10;2ème&#10;3ème&#10;4ème" sqref="G4:G6">
      <formula1>"1er,2ème,3ème,4ème"</formula1>
    </dataValidation>
    <dataValidation type="list" allowBlank="1" showInputMessage="1" showErrorMessage="1" sqref="F10">
      <formula1>$D$10:$E$10</formula1>
    </dataValidation>
    <dataValidation type="list" allowBlank="1" showInputMessage="1" showErrorMessage="1" sqref="F11">
      <formula1>$D$11:$E$11</formula1>
    </dataValidation>
    <dataValidation type="list" allowBlank="1" showInputMessage="1" showErrorMessage="1" sqref="F9">
      <formula1>$D$9:$E$9</formula1>
    </dataValidation>
  </dataValidations>
  <printOptions/>
  <pageMargins left="0.25" right="0.25" top="0.75" bottom="0.75" header="0.3" footer="0.3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7"/>
  <dimension ref="A1:H18"/>
  <sheetViews>
    <sheetView zoomScalePageLayoutView="0" workbookViewId="0" topLeftCell="A1">
      <selection activeCell="H5" sqref="H5"/>
    </sheetView>
  </sheetViews>
  <sheetFormatPr defaultColWidth="11.421875" defaultRowHeight="15"/>
  <cols>
    <col min="1" max="1" width="4.7109375" style="8" customWidth="1"/>
    <col min="2" max="3" width="18.7109375" style="8" customWidth="1"/>
    <col min="4" max="7" width="13.7109375" style="8" customWidth="1"/>
    <col min="8" max="8" width="9.7109375" style="8" customWidth="1"/>
    <col min="9" max="16384" width="11.421875" style="8" customWidth="1"/>
  </cols>
  <sheetData>
    <row r="1" spans="1:8" ht="38.25" customHeight="1" thickBot="1" thickTop="1">
      <c r="A1" s="150" t="s">
        <v>129</v>
      </c>
      <c r="B1" s="151"/>
      <c r="C1" s="151"/>
      <c r="D1" s="151"/>
      <c r="E1" s="151"/>
      <c r="F1" s="151"/>
      <c r="G1" s="152"/>
      <c r="H1" s="7"/>
    </row>
    <row r="2" spans="1:7" ht="30" customHeight="1" thickTop="1">
      <c r="A2" s="157" t="s">
        <v>29</v>
      </c>
      <c r="B2" s="158"/>
      <c r="C2" s="158"/>
      <c r="D2" s="158"/>
      <c r="E2" s="158"/>
      <c r="F2" s="158"/>
      <c r="G2" s="159"/>
    </row>
    <row r="3" spans="1:7" ht="27.75" customHeight="1">
      <c r="A3" s="100"/>
      <c r="B3" s="101" t="s">
        <v>17</v>
      </c>
      <c r="C3" s="101" t="s">
        <v>18</v>
      </c>
      <c r="D3" s="101" t="s">
        <v>19</v>
      </c>
      <c r="E3" s="19" t="s">
        <v>20</v>
      </c>
      <c r="F3" s="19" t="s">
        <v>21</v>
      </c>
      <c r="G3" s="20" t="s">
        <v>22</v>
      </c>
    </row>
    <row r="4" spans="1:7" ht="27.75" customHeight="1">
      <c r="A4" s="16">
        <v>4</v>
      </c>
      <c r="B4" s="6" t="str">
        <f>VLOOKUP($A4,Engagés!$A$6:$F$29,2,FALSE)</f>
        <v>ROSE</v>
      </c>
      <c r="C4" s="6" t="str">
        <f>VLOOKUP($A4,Engagés!$A$1:$F$339,3,FALSE)</f>
        <v>LOUIS</v>
      </c>
      <c r="D4" s="6" t="str">
        <f>VLOOKUP($A4,Engagés!$A$1:$F$339,4,FALSE)</f>
        <v>91-4-SCVB</v>
      </c>
      <c r="E4" s="40"/>
      <c r="F4" s="40"/>
      <c r="G4" s="39" t="s">
        <v>13</v>
      </c>
    </row>
    <row r="5" spans="1:7" ht="27.75" customHeight="1">
      <c r="A5" s="17">
        <v>13</v>
      </c>
      <c r="B5" s="6" t="str">
        <f>VLOOKUP($A5,Engagés!$A$6:$F$29,2,FALSE)</f>
        <v>DE THOMASSON</v>
      </c>
      <c r="C5" s="6" t="str">
        <f>VLOOKUP($A5,Engagés!$A$1:$F$339,3,FALSE)</f>
        <v>GABRIEL</v>
      </c>
      <c r="D5" s="6" t="str">
        <f>VLOOKUP($A5,Engagés!$A$1:$F$339,4,FALSE)</f>
        <v>75-4-STAP</v>
      </c>
      <c r="E5" s="40"/>
      <c r="F5" s="40"/>
      <c r="G5" s="39" t="s">
        <v>14</v>
      </c>
    </row>
    <row r="6" spans="1:7" ht="27.75" customHeight="1" thickBot="1">
      <c r="A6" s="17">
        <v>20</v>
      </c>
      <c r="B6" s="6" t="str">
        <f>VLOOKUP($A6,Engagés!$A$6:$F$29,2,FALSE)</f>
        <v>DUVAL</v>
      </c>
      <c r="C6" s="6" t="str">
        <f>VLOOKUP($A6,Engagés!$A$1:$F$339,3,FALSE)</f>
        <v>NATANIEL</v>
      </c>
      <c r="D6" s="6" t="str">
        <f>VLOOKUP($A6,Engagés!$A$1:$F$339,4,FALSE)</f>
        <v>75-4-LMAP</v>
      </c>
      <c r="E6" s="40"/>
      <c r="F6" s="40"/>
      <c r="G6" s="39" t="s">
        <v>15</v>
      </c>
    </row>
    <row r="7" spans="1:7" ht="12" customHeight="1" thickTop="1">
      <c r="A7" s="153"/>
      <c r="B7" s="154"/>
      <c r="C7" s="154"/>
      <c r="D7" s="154"/>
      <c r="E7" s="154"/>
      <c r="F7" s="154"/>
      <c r="G7" s="155"/>
    </row>
    <row r="8" spans="1:7" ht="27.75" customHeight="1">
      <c r="A8" s="138" t="s">
        <v>54</v>
      </c>
      <c r="B8" s="139"/>
      <c r="C8" s="140"/>
      <c r="D8" s="156" t="s">
        <v>52</v>
      </c>
      <c r="E8" s="140"/>
      <c r="F8" s="101" t="s">
        <v>8</v>
      </c>
      <c r="G8" s="21" t="s">
        <v>53</v>
      </c>
    </row>
    <row r="9" spans="1:7" ht="27.75" customHeight="1">
      <c r="A9" s="138" t="s">
        <v>50</v>
      </c>
      <c r="B9" s="139"/>
      <c r="C9" s="140"/>
      <c r="D9" s="41" t="str">
        <f>B4</f>
        <v>ROSE</v>
      </c>
      <c r="E9" s="41" t="str">
        <f>B6</f>
        <v>DUVAL</v>
      </c>
      <c r="F9" s="42"/>
      <c r="G9" s="39"/>
    </row>
    <row r="10" spans="1:7" ht="27.75" customHeight="1">
      <c r="A10" s="138" t="s">
        <v>51</v>
      </c>
      <c r="B10" s="139"/>
      <c r="C10" s="140"/>
      <c r="D10" s="41" t="str">
        <f>B5</f>
        <v>DE THOMASSON</v>
      </c>
      <c r="E10" s="41" t="str">
        <f>B6</f>
        <v>DUVAL</v>
      </c>
      <c r="F10" s="42"/>
      <c r="G10" s="39"/>
    </row>
    <row r="11" spans="1:7" ht="27.75" customHeight="1" thickBot="1">
      <c r="A11" s="147" t="s">
        <v>55</v>
      </c>
      <c r="B11" s="148"/>
      <c r="C11" s="149"/>
      <c r="D11" s="43" t="str">
        <f>B4</f>
        <v>ROSE</v>
      </c>
      <c r="E11" s="43" t="str">
        <f>B5</f>
        <v>DE THOMASSON</v>
      </c>
      <c r="F11" s="44"/>
      <c r="G11" s="48"/>
    </row>
    <row r="12" spans="1:7" s="9" customFormat="1" ht="27.75" customHeight="1" thickTop="1">
      <c r="A12" s="141" t="s">
        <v>23</v>
      </c>
      <c r="B12" s="142"/>
      <c r="C12" s="142"/>
      <c r="D12" s="143"/>
      <c r="E12" s="144" t="str">
        <f>A2</f>
        <v>POULE 4</v>
      </c>
      <c r="F12" s="145"/>
      <c r="G12" s="146"/>
    </row>
    <row r="13" spans="1:7" s="9" customFormat="1" ht="27.75" customHeight="1">
      <c r="A13" s="137"/>
      <c r="B13" s="136"/>
      <c r="C13" s="135" t="s">
        <v>17</v>
      </c>
      <c r="D13" s="136"/>
      <c r="E13" s="135" t="s">
        <v>24</v>
      </c>
      <c r="F13" s="136"/>
      <c r="G13" s="22" t="s">
        <v>25</v>
      </c>
    </row>
    <row r="14" spans="1:7" s="9" customFormat="1" ht="27.75" customHeight="1">
      <c r="A14" s="137" t="s">
        <v>13</v>
      </c>
      <c r="B14" s="136"/>
      <c r="C14" s="135" t="str">
        <f>IF($G$4="1er",$B$4,IF($G$5="1er",$B$5,IF($G$6="1er",$B$6,"")))</f>
        <v>ROSE</v>
      </c>
      <c r="D14" s="136"/>
      <c r="E14" s="135" t="str">
        <f>IF($G$4="1er",$C$4,IF($G$5="1er",$C$5,IF($G$6="1er",$C$6,"")))</f>
        <v>LOUIS</v>
      </c>
      <c r="F14" s="136"/>
      <c r="G14" s="22" t="str">
        <f>IF($G$4="1er",$D$4,IF($G$5="1er",$D$5,IF($G$6="1er",$D$6,"")))</f>
        <v>91-4-SCVB</v>
      </c>
    </row>
    <row r="15" spans="1:7" s="9" customFormat="1" ht="27.75" customHeight="1">
      <c r="A15" s="137" t="s">
        <v>14</v>
      </c>
      <c r="B15" s="136"/>
      <c r="C15" s="135" t="str">
        <f>IF($G$4="2ème",$B$4,IF($G$5="2ème",$B$5,IF($G$6="2ème",$B$6,"")))</f>
        <v>DE THOMASSON</v>
      </c>
      <c r="D15" s="136"/>
      <c r="E15" s="135" t="str">
        <f>IF($G$4="2ème",$C$4,IF($G$5="2ème",$C$5,IF($G$6="2ème",$C$6,"")))</f>
        <v>GABRIEL</v>
      </c>
      <c r="F15" s="136"/>
      <c r="G15" s="22" t="str">
        <f>IF($G$4="2ème",$D$4,IF($G$5="2ème",$D$5,IF($G$6="2ème",$D$6,"")))</f>
        <v>75-4-STAP</v>
      </c>
    </row>
    <row r="16" spans="1:7" s="9" customFormat="1" ht="27.75" customHeight="1">
      <c r="A16" s="137" t="s">
        <v>15</v>
      </c>
      <c r="B16" s="136"/>
      <c r="C16" s="135" t="str">
        <f>IF($G$4="3ème",$B$4,IF($G$5="3ème",$B$5,IF($G$6="3ème",$B$6,"")))</f>
        <v>DUVAL</v>
      </c>
      <c r="D16" s="136"/>
      <c r="E16" s="135" t="str">
        <f>IF($G$4="3ème",$C$4,IF($G$5="3ème",$C$5,IF($G$6="3ème",$C$6,"")))</f>
        <v>NATANIEL</v>
      </c>
      <c r="F16" s="136"/>
      <c r="G16" s="22" t="str">
        <f>IF($G$4="3ème",$D$4,IF($G$5="3ème",$D$5,IF($G$6="3ème",$D$6,"")))</f>
        <v>75-4-LMAP</v>
      </c>
    </row>
    <row r="17" spans="1:7" s="9" customFormat="1" ht="27.75" customHeight="1">
      <c r="A17" s="10"/>
      <c r="B17" s="10"/>
      <c r="C17" s="11"/>
      <c r="D17" s="11"/>
      <c r="E17" s="11"/>
      <c r="F17" s="11"/>
      <c r="G17" s="11"/>
    </row>
    <row r="18" spans="1:7" s="9" customFormat="1" ht="27.75" customHeight="1">
      <c r="A18" s="10"/>
      <c r="B18" s="10"/>
      <c r="C18" s="11"/>
      <c r="D18" s="11"/>
      <c r="E18" s="11"/>
      <c r="F18" s="11"/>
      <c r="G18" s="11"/>
    </row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4.75" customHeight="1"/>
    <row r="26" ht="24.75" customHeight="1"/>
  </sheetData>
  <sheetProtection formatCells="0"/>
  <mergeCells count="22">
    <mergeCell ref="A15:B15"/>
    <mergeCell ref="C15:D15"/>
    <mergeCell ref="E15:F15"/>
    <mergeCell ref="A16:B16"/>
    <mergeCell ref="C16:D16"/>
    <mergeCell ref="E16:F16"/>
    <mergeCell ref="A12:D12"/>
    <mergeCell ref="E12:G12"/>
    <mergeCell ref="A13:B13"/>
    <mergeCell ref="C13:D13"/>
    <mergeCell ref="E13:F13"/>
    <mergeCell ref="A14:B14"/>
    <mergeCell ref="C14:D14"/>
    <mergeCell ref="E14:F14"/>
    <mergeCell ref="A10:C10"/>
    <mergeCell ref="A11:C11"/>
    <mergeCell ref="A1:G1"/>
    <mergeCell ref="A9:C9"/>
    <mergeCell ref="A2:G2"/>
    <mergeCell ref="A7:G7"/>
    <mergeCell ref="A8:C8"/>
    <mergeCell ref="D8:E8"/>
  </mergeCells>
  <dataValidations count="4">
    <dataValidation type="list" allowBlank="1" showErrorMessage="1" promptTitle="Classement" prompt="1er&#10;2ème&#10;3ème&#10;4ème" sqref="G4:G6">
      <formula1>"1er,2ème,3ème,4ème"</formula1>
    </dataValidation>
    <dataValidation type="list" allowBlank="1" showInputMessage="1" showErrorMessage="1" sqref="F10">
      <formula1>$D$10:$E$10</formula1>
    </dataValidation>
    <dataValidation type="list" allowBlank="1" showInputMessage="1" showErrorMessage="1" sqref="F11">
      <formula1>$D$11:$E$11</formula1>
    </dataValidation>
    <dataValidation type="list" allowBlank="1" showInputMessage="1" showErrorMessage="1" sqref="F9">
      <formula1>$D$9:$E$9</formula1>
    </dataValidation>
  </dataValidations>
  <printOptions/>
  <pageMargins left="0.25" right="0.25" top="0.75" bottom="0.75" header="0.3" footer="0.3"/>
  <pageSetup horizontalDpi="600" verticalDpi="6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0"/>
  <dimension ref="A1:H18"/>
  <sheetViews>
    <sheetView zoomScalePageLayoutView="0" workbookViewId="0" topLeftCell="A1">
      <selection activeCell="H5" sqref="H5"/>
    </sheetView>
  </sheetViews>
  <sheetFormatPr defaultColWidth="11.421875" defaultRowHeight="15"/>
  <cols>
    <col min="1" max="1" width="4.7109375" style="8" customWidth="1"/>
    <col min="2" max="3" width="18.7109375" style="8" customWidth="1"/>
    <col min="4" max="7" width="13.7109375" style="8" customWidth="1"/>
    <col min="8" max="8" width="9.7109375" style="8" customWidth="1"/>
    <col min="9" max="16384" width="11.421875" style="8" customWidth="1"/>
  </cols>
  <sheetData>
    <row r="1" spans="1:8" ht="38.25" customHeight="1" thickBot="1" thickTop="1">
      <c r="A1" s="150" t="s">
        <v>129</v>
      </c>
      <c r="B1" s="151"/>
      <c r="C1" s="151"/>
      <c r="D1" s="151"/>
      <c r="E1" s="151"/>
      <c r="F1" s="151"/>
      <c r="G1" s="152"/>
      <c r="H1" s="7"/>
    </row>
    <row r="2" spans="1:7" ht="30" customHeight="1" thickTop="1">
      <c r="A2" s="157" t="s">
        <v>43</v>
      </c>
      <c r="B2" s="158"/>
      <c r="C2" s="158"/>
      <c r="D2" s="158"/>
      <c r="E2" s="158"/>
      <c r="F2" s="158"/>
      <c r="G2" s="159"/>
    </row>
    <row r="3" spans="1:7" ht="27.75" customHeight="1">
      <c r="A3" s="100"/>
      <c r="B3" s="101" t="s">
        <v>17</v>
      </c>
      <c r="C3" s="101" t="s">
        <v>18</v>
      </c>
      <c r="D3" s="101" t="s">
        <v>19</v>
      </c>
      <c r="E3" s="19" t="s">
        <v>20</v>
      </c>
      <c r="F3" s="19" t="s">
        <v>21</v>
      </c>
      <c r="G3" s="20" t="s">
        <v>22</v>
      </c>
    </row>
    <row r="4" spans="1:7" ht="27.75" customHeight="1">
      <c r="A4" s="16">
        <v>5</v>
      </c>
      <c r="B4" s="6" t="str">
        <f>VLOOKUP($A4,Engagés!$A$6:$F$29,2,FALSE)</f>
        <v>MARECHAL</v>
      </c>
      <c r="C4" s="6" t="str">
        <f>VLOOKUP($A4,Engagés!$A$1:$F$339,3,FALSE)</f>
        <v>KIRILL</v>
      </c>
      <c r="D4" s="6" t="str">
        <f>VLOOKUP($A4,Engagés!$A$1:$F$339,4,FALSE)</f>
        <v>75-4-LMAP</v>
      </c>
      <c r="E4" s="40"/>
      <c r="F4" s="40"/>
      <c r="G4" s="39" t="s">
        <v>13</v>
      </c>
    </row>
    <row r="5" spans="1:7" ht="27.75" customHeight="1">
      <c r="A5" s="17">
        <v>12</v>
      </c>
      <c r="B5" s="6" t="str">
        <f>VLOOKUP($A5,Engagés!$A$6:$F$29,2,FALSE)</f>
        <v>DE BAGLION</v>
      </c>
      <c r="C5" s="6" t="str">
        <f>VLOOKUP($A5,Engagés!$A$1:$F$339,3,FALSE)</f>
        <v>JULES</v>
      </c>
      <c r="D5" s="12" t="str">
        <f>VLOOKUP($A5,Engagés!$A$1:$F$339,4,FALSE)</f>
        <v>91-4-SCVB</v>
      </c>
      <c r="E5" s="40"/>
      <c r="F5" s="40"/>
      <c r="G5" s="39" t="s">
        <v>15</v>
      </c>
    </row>
    <row r="6" spans="1:7" ht="27.75" customHeight="1" thickBot="1">
      <c r="A6" s="17">
        <v>21</v>
      </c>
      <c r="B6" s="6" t="str">
        <f>VLOOKUP($A6,Engagés!$A$6:$F$29,2,FALSE)</f>
        <v>DUSANTER</v>
      </c>
      <c r="C6" s="6" t="str">
        <f>VLOOKUP($A6,Engagés!$A$1:$F$339,3,FALSE)</f>
        <v>COME</v>
      </c>
      <c r="D6" s="12" t="str">
        <f>VLOOKUP($A6,Engagés!$A$1:$F$339,4,FALSE)</f>
        <v>92-4-STVC</v>
      </c>
      <c r="E6" s="40"/>
      <c r="F6" s="40"/>
      <c r="G6" s="39" t="s">
        <v>14</v>
      </c>
    </row>
    <row r="7" spans="1:7" ht="12" customHeight="1" thickTop="1">
      <c r="A7" s="153"/>
      <c r="B7" s="154"/>
      <c r="C7" s="154"/>
      <c r="D7" s="154"/>
      <c r="E7" s="154"/>
      <c r="F7" s="154"/>
      <c r="G7" s="155"/>
    </row>
    <row r="8" spans="1:7" ht="27.75" customHeight="1">
      <c r="A8" s="138" t="s">
        <v>54</v>
      </c>
      <c r="B8" s="139"/>
      <c r="C8" s="140"/>
      <c r="D8" s="156" t="s">
        <v>52</v>
      </c>
      <c r="E8" s="140"/>
      <c r="F8" s="101" t="s">
        <v>8</v>
      </c>
      <c r="G8" s="21" t="s">
        <v>53</v>
      </c>
    </row>
    <row r="9" spans="1:7" ht="27.75" customHeight="1">
      <c r="A9" s="138" t="s">
        <v>50</v>
      </c>
      <c r="B9" s="139"/>
      <c r="C9" s="140"/>
      <c r="D9" s="41" t="str">
        <f>B4</f>
        <v>MARECHAL</v>
      </c>
      <c r="E9" s="41" t="str">
        <f>B6</f>
        <v>DUSANTER</v>
      </c>
      <c r="F9" s="42"/>
      <c r="G9" s="39"/>
    </row>
    <row r="10" spans="1:7" ht="27.75" customHeight="1">
      <c r="A10" s="138" t="s">
        <v>51</v>
      </c>
      <c r="B10" s="139"/>
      <c r="C10" s="140"/>
      <c r="D10" s="41" t="str">
        <f>B5</f>
        <v>DE BAGLION</v>
      </c>
      <c r="E10" s="41" t="str">
        <f>B6</f>
        <v>DUSANTER</v>
      </c>
      <c r="F10" s="42"/>
      <c r="G10" s="39"/>
    </row>
    <row r="11" spans="1:7" ht="27.75" customHeight="1" thickBot="1">
      <c r="A11" s="147" t="s">
        <v>55</v>
      </c>
      <c r="B11" s="148"/>
      <c r="C11" s="149"/>
      <c r="D11" s="43" t="str">
        <f>B4</f>
        <v>MARECHAL</v>
      </c>
      <c r="E11" s="43" t="str">
        <f>B5</f>
        <v>DE BAGLION</v>
      </c>
      <c r="F11" s="44"/>
      <c r="G11" s="48"/>
    </row>
    <row r="12" spans="1:7" s="9" customFormat="1" ht="27.75" customHeight="1" thickTop="1">
      <c r="A12" s="141" t="s">
        <v>23</v>
      </c>
      <c r="B12" s="142"/>
      <c r="C12" s="142"/>
      <c r="D12" s="143"/>
      <c r="E12" s="144" t="str">
        <f>A2</f>
        <v>POULE 5</v>
      </c>
      <c r="F12" s="145"/>
      <c r="G12" s="146"/>
    </row>
    <row r="13" spans="1:7" s="9" customFormat="1" ht="27.75" customHeight="1">
      <c r="A13" s="137"/>
      <c r="B13" s="136"/>
      <c r="C13" s="135" t="s">
        <v>17</v>
      </c>
      <c r="D13" s="136"/>
      <c r="E13" s="135" t="s">
        <v>24</v>
      </c>
      <c r="F13" s="136"/>
      <c r="G13" s="22" t="s">
        <v>25</v>
      </c>
    </row>
    <row r="14" spans="1:7" s="9" customFormat="1" ht="27.75" customHeight="1">
      <c r="A14" s="137" t="s">
        <v>13</v>
      </c>
      <c r="B14" s="136"/>
      <c r="C14" s="135" t="str">
        <f>IF($G$4="1er",$B$4,IF($G$5="1er",$B$5,IF($G$6="1er",$B$6,"")))</f>
        <v>MARECHAL</v>
      </c>
      <c r="D14" s="136"/>
      <c r="E14" s="135" t="str">
        <f>IF($G$4="1er",$C$4,IF($G$5="1er",$C$5,IF($G$6="1er",$C$6,"")))</f>
        <v>KIRILL</v>
      </c>
      <c r="F14" s="136"/>
      <c r="G14" s="22" t="str">
        <f>IF($G$4="1er",$D$4,IF($G$5="1er",$D$5,IF($G$6="1er",$D$6,"")))</f>
        <v>75-4-LMAP</v>
      </c>
    </row>
    <row r="15" spans="1:7" s="9" customFormat="1" ht="27.75" customHeight="1">
      <c r="A15" s="137" t="s">
        <v>14</v>
      </c>
      <c r="B15" s="136"/>
      <c r="C15" s="135" t="str">
        <f>IF($G$4="2ème",$B$4,IF($G$5="2ème",$B$5,IF($G$6="2ème",$B$6,"")))</f>
        <v>DUSANTER</v>
      </c>
      <c r="D15" s="136"/>
      <c r="E15" s="135" t="str">
        <f>IF($G$4="2ème",$C$4,IF($G$5="2ème",$C$5,IF($G$6="2ème",$C$6,"")))</f>
        <v>COME</v>
      </c>
      <c r="F15" s="136"/>
      <c r="G15" s="22" t="str">
        <f>IF($G$4="2ème",$D$4,IF($G$5="2ème",$D$5,IF($G$6="2ème",$D$6,"")))</f>
        <v>92-4-STVC</v>
      </c>
    </row>
    <row r="16" spans="1:7" s="9" customFormat="1" ht="27.75" customHeight="1">
      <c r="A16" s="137" t="s">
        <v>15</v>
      </c>
      <c r="B16" s="136"/>
      <c r="C16" s="135" t="str">
        <f>IF($G$4="3ème",$B$4,IF($G$5="3ème",$B$5,IF($G$6="3ème",$B$6,"")))</f>
        <v>DE BAGLION</v>
      </c>
      <c r="D16" s="136"/>
      <c r="E16" s="135" t="str">
        <f>IF($G$4="3ème",$C$4,IF($G$5="3ème",$C$5,IF($G$6="3ème",$C$6,"")))</f>
        <v>JULES</v>
      </c>
      <c r="F16" s="136"/>
      <c r="G16" s="22" t="str">
        <f>IF($G$4="3ème",$D$4,IF($G$5="3ème",$D$5,IF($G$6="3ème",$D$6,"")))</f>
        <v>91-4-SCVB</v>
      </c>
    </row>
    <row r="17" spans="1:7" s="9" customFormat="1" ht="27.75" customHeight="1">
      <c r="A17" s="10"/>
      <c r="B17" s="10"/>
      <c r="C17" s="11"/>
      <c r="D17" s="11"/>
      <c r="E17" s="11"/>
      <c r="F17" s="11"/>
      <c r="G17" s="11"/>
    </row>
    <row r="18" spans="1:7" s="9" customFormat="1" ht="27.75" customHeight="1">
      <c r="A18" s="10"/>
      <c r="B18" s="10"/>
      <c r="C18" s="11"/>
      <c r="D18" s="11"/>
      <c r="E18" s="11"/>
      <c r="F18" s="11"/>
      <c r="G18" s="11"/>
    </row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4.75" customHeight="1"/>
    <row r="26" ht="24.75" customHeight="1"/>
  </sheetData>
  <sheetProtection formatCells="0"/>
  <mergeCells count="22">
    <mergeCell ref="A14:B14"/>
    <mergeCell ref="C14:D14"/>
    <mergeCell ref="E14:F14"/>
    <mergeCell ref="A15:B15"/>
    <mergeCell ref="C15:D15"/>
    <mergeCell ref="E15:F15"/>
    <mergeCell ref="D8:E8"/>
    <mergeCell ref="A12:D12"/>
    <mergeCell ref="E12:G12"/>
    <mergeCell ref="A13:B13"/>
    <mergeCell ref="C13:D13"/>
    <mergeCell ref="E13:F13"/>
    <mergeCell ref="A16:B16"/>
    <mergeCell ref="C16:D16"/>
    <mergeCell ref="E16:F16"/>
    <mergeCell ref="A1:G1"/>
    <mergeCell ref="A11:C11"/>
    <mergeCell ref="A9:C9"/>
    <mergeCell ref="A10:C10"/>
    <mergeCell ref="A2:G2"/>
    <mergeCell ref="A7:G7"/>
    <mergeCell ref="A8:C8"/>
  </mergeCells>
  <dataValidations count="4">
    <dataValidation type="list" allowBlank="1" showErrorMessage="1" promptTitle="Classement" prompt="1er&#10;2ème&#10;3ème&#10;4ème" sqref="G4:G6">
      <formula1>"1er,2ème,3ème,4ème"</formula1>
    </dataValidation>
    <dataValidation type="list" allowBlank="1" showInputMessage="1" showErrorMessage="1" sqref="F10">
      <formula1>$D$10:$E$10</formula1>
    </dataValidation>
    <dataValidation type="list" allowBlank="1" showInputMessage="1" showErrorMessage="1" sqref="F11">
      <formula1>$D$11:$E$11</formula1>
    </dataValidation>
    <dataValidation type="list" allowBlank="1" showInputMessage="1" showErrorMessage="1" sqref="F9">
      <formula1>$D$9:$E$9</formula1>
    </dataValidation>
  </dataValidations>
  <printOptions/>
  <pageMargins left="0.25" right="0.25" top="0.75" bottom="0.75" header="0.3" footer="0.3"/>
  <pageSetup horizontalDpi="600" verticalDpi="6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1"/>
  <dimension ref="A1:H18"/>
  <sheetViews>
    <sheetView zoomScalePageLayoutView="0" workbookViewId="0" topLeftCell="A1">
      <selection activeCell="G6" sqref="G6"/>
    </sheetView>
  </sheetViews>
  <sheetFormatPr defaultColWidth="11.421875" defaultRowHeight="15"/>
  <cols>
    <col min="1" max="1" width="4.7109375" style="8" customWidth="1"/>
    <col min="2" max="3" width="18.7109375" style="8" customWidth="1"/>
    <col min="4" max="7" width="13.7109375" style="8" customWidth="1"/>
    <col min="8" max="8" width="9.7109375" style="8" customWidth="1"/>
    <col min="9" max="16384" width="11.421875" style="8" customWidth="1"/>
  </cols>
  <sheetData>
    <row r="1" spans="1:8" ht="38.25" customHeight="1" thickBot="1" thickTop="1">
      <c r="A1" s="150" t="s">
        <v>129</v>
      </c>
      <c r="B1" s="151"/>
      <c r="C1" s="151"/>
      <c r="D1" s="151"/>
      <c r="E1" s="151"/>
      <c r="F1" s="151"/>
      <c r="G1" s="152"/>
      <c r="H1" s="7"/>
    </row>
    <row r="2" spans="1:7" ht="30" customHeight="1" thickTop="1">
      <c r="A2" s="157" t="s">
        <v>44</v>
      </c>
      <c r="B2" s="158"/>
      <c r="C2" s="158"/>
      <c r="D2" s="158"/>
      <c r="E2" s="158"/>
      <c r="F2" s="158"/>
      <c r="G2" s="159"/>
    </row>
    <row r="3" spans="1:7" ht="27.75" customHeight="1">
      <c r="A3" s="100"/>
      <c r="B3" s="101" t="s">
        <v>17</v>
      </c>
      <c r="C3" s="101" t="s">
        <v>18</v>
      </c>
      <c r="D3" s="101" t="s">
        <v>19</v>
      </c>
      <c r="E3" s="19" t="s">
        <v>20</v>
      </c>
      <c r="F3" s="19" t="s">
        <v>21</v>
      </c>
      <c r="G3" s="20" t="s">
        <v>22</v>
      </c>
    </row>
    <row r="4" spans="1:7" ht="27.75" customHeight="1">
      <c r="A4" s="16">
        <v>6</v>
      </c>
      <c r="B4" s="6" t="str">
        <f>VLOOKUP($A4,Engagés!$A$6:$F$29,2,FALSE)</f>
        <v>CAZALI</v>
      </c>
      <c r="C4" s="6" t="str">
        <f>VLOOKUP($A4,Engagés!$A$1:$F$339,3,FALSE)</f>
        <v>LANDRY</v>
      </c>
      <c r="D4" s="6" t="str">
        <f>VLOOKUP($A4,Engagés!$A$1:$F$339,4,FALSE)</f>
        <v>92-4-STVC</v>
      </c>
      <c r="E4" s="40"/>
      <c r="F4" s="40"/>
      <c r="G4" s="39" t="s">
        <v>14</v>
      </c>
    </row>
    <row r="5" spans="1:7" ht="27.75" customHeight="1">
      <c r="A5" s="17">
        <v>11</v>
      </c>
      <c r="B5" s="6" t="str">
        <f>VLOOKUP($A5,Engagés!$A$6:$F$29,2,FALSE)</f>
        <v>ROUYER-NICOLAS</v>
      </c>
      <c r="C5" s="6" t="str">
        <f>VLOOKUP($A5,Engagés!$A$1:$F$339,3,FALSE)</f>
        <v>GASPARD</v>
      </c>
      <c r="D5" s="6" t="str">
        <f>VLOOKUP($A5,Engagés!$A$1:$F$339,4,FALSE)</f>
        <v>75-4-LMAP</v>
      </c>
      <c r="E5" s="40"/>
      <c r="F5" s="40"/>
      <c r="G5" s="39" t="s">
        <v>13</v>
      </c>
    </row>
    <row r="6" spans="1:7" ht="27.75" customHeight="1" thickBot="1">
      <c r="A6" s="17">
        <v>22</v>
      </c>
      <c r="B6" s="6" t="str">
        <f>VLOOKUP($A6,Engagés!$A$6:$F$29,2,FALSE)</f>
        <v>BOCQUILLON</v>
      </c>
      <c r="C6" s="6" t="str">
        <f>VLOOKUP($A6,Engagés!$A$1:$F$339,3,FALSE)</f>
        <v>LOUIS</v>
      </c>
      <c r="D6" s="6" t="str">
        <f>VLOOKUP($A6,Engagés!$A$1:$F$339,4,FALSE)</f>
        <v>75-2-SUPA</v>
      </c>
      <c r="E6" s="40"/>
      <c r="F6" s="40"/>
      <c r="G6" s="39" t="s">
        <v>15</v>
      </c>
    </row>
    <row r="7" spans="1:7" ht="12" customHeight="1" thickTop="1">
      <c r="A7" s="153"/>
      <c r="B7" s="154"/>
      <c r="C7" s="154"/>
      <c r="D7" s="154"/>
      <c r="E7" s="154"/>
      <c r="F7" s="154"/>
      <c r="G7" s="155"/>
    </row>
    <row r="8" spans="1:7" ht="27.75" customHeight="1">
      <c r="A8" s="138" t="s">
        <v>54</v>
      </c>
      <c r="B8" s="139"/>
      <c r="C8" s="140"/>
      <c r="D8" s="156" t="s">
        <v>52</v>
      </c>
      <c r="E8" s="140"/>
      <c r="F8" s="101" t="s">
        <v>8</v>
      </c>
      <c r="G8" s="21" t="s">
        <v>53</v>
      </c>
    </row>
    <row r="9" spans="1:7" ht="27.75" customHeight="1">
      <c r="A9" s="138" t="s">
        <v>50</v>
      </c>
      <c r="B9" s="139"/>
      <c r="C9" s="140"/>
      <c r="D9" s="41" t="str">
        <f>B4</f>
        <v>CAZALI</v>
      </c>
      <c r="E9" s="41" t="str">
        <f>B6</f>
        <v>BOCQUILLON</v>
      </c>
      <c r="F9" s="42"/>
      <c r="G9" s="39"/>
    </row>
    <row r="10" spans="1:7" ht="27.75" customHeight="1">
      <c r="A10" s="138" t="s">
        <v>51</v>
      </c>
      <c r="B10" s="139"/>
      <c r="C10" s="140"/>
      <c r="D10" s="41" t="str">
        <f>B5</f>
        <v>ROUYER-NICOLAS</v>
      </c>
      <c r="E10" s="41" t="str">
        <f>B6</f>
        <v>BOCQUILLON</v>
      </c>
      <c r="F10" s="42"/>
      <c r="G10" s="39"/>
    </row>
    <row r="11" spans="1:7" ht="27.75" customHeight="1" thickBot="1">
      <c r="A11" s="147" t="s">
        <v>55</v>
      </c>
      <c r="B11" s="148"/>
      <c r="C11" s="149"/>
      <c r="D11" s="43" t="str">
        <f>B4</f>
        <v>CAZALI</v>
      </c>
      <c r="E11" s="43" t="str">
        <f>B5</f>
        <v>ROUYER-NICOLAS</v>
      </c>
      <c r="F11" s="44"/>
      <c r="G11" s="48"/>
    </row>
    <row r="12" spans="1:7" s="9" customFormat="1" ht="27.75" customHeight="1" thickTop="1">
      <c r="A12" s="141" t="s">
        <v>23</v>
      </c>
      <c r="B12" s="142"/>
      <c r="C12" s="142"/>
      <c r="D12" s="143"/>
      <c r="E12" s="144" t="str">
        <f>A2</f>
        <v>POULE 6</v>
      </c>
      <c r="F12" s="145"/>
      <c r="G12" s="146"/>
    </row>
    <row r="13" spans="1:7" s="9" customFormat="1" ht="27.75" customHeight="1">
      <c r="A13" s="137"/>
      <c r="B13" s="136"/>
      <c r="C13" s="135" t="s">
        <v>17</v>
      </c>
      <c r="D13" s="136"/>
      <c r="E13" s="135" t="s">
        <v>24</v>
      </c>
      <c r="F13" s="136"/>
      <c r="G13" s="22" t="s">
        <v>25</v>
      </c>
    </row>
    <row r="14" spans="1:7" s="9" customFormat="1" ht="27.75" customHeight="1">
      <c r="A14" s="137" t="s">
        <v>13</v>
      </c>
      <c r="B14" s="136"/>
      <c r="C14" s="135" t="str">
        <f>IF($G$4="1er",$B$4,IF($G$5="1er",$B$5,IF($G$6="1er",$B$6,"")))</f>
        <v>ROUYER-NICOLAS</v>
      </c>
      <c r="D14" s="136"/>
      <c r="E14" s="135" t="str">
        <f>IF($G$4="1er",$C$4,IF($G$5="1er",$C$5,IF($G$6="1er",$C$6,"")))</f>
        <v>GASPARD</v>
      </c>
      <c r="F14" s="136"/>
      <c r="G14" s="22" t="str">
        <f>IF($G$4="1er",$D$4,IF($G$5="1er",$D$5,IF($G$6="1er",$D$6,"")))</f>
        <v>75-4-LMAP</v>
      </c>
    </row>
    <row r="15" spans="1:7" s="9" customFormat="1" ht="27.75" customHeight="1">
      <c r="A15" s="137" t="s">
        <v>14</v>
      </c>
      <c r="B15" s="136"/>
      <c r="C15" s="135" t="str">
        <f>IF($G$4="2ème",$B$4,IF($G$5="2ème",$B$5,IF($G$6="2ème",$B$6,"")))</f>
        <v>CAZALI</v>
      </c>
      <c r="D15" s="136"/>
      <c r="E15" s="135" t="str">
        <f>IF($G$4="2ème",$C$4,IF($G$5="2ème",$C$5,IF($G$6="2ème",$C$6,"")))</f>
        <v>LANDRY</v>
      </c>
      <c r="F15" s="136"/>
      <c r="G15" s="22" t="str">
        <f>IF($G$4="2ème",$D$4,IF($G$5="2ème",$D$5,IF($G$6="2ème",$D$6,"")))</f>
        <v>92-4-STVC</v>
      </c>
    </row>
    <row r="16" spans="1:7" s="9" customFormat="1" ht="27.75" customHeight="1">
      <c r="A16" s="137" t="s">
        <v>15</v>
      </c>
      <c r="B16" s="136"/>
      <c r="C16" s="135" t="str">
        <f>IF($G$4="3ème",$B$4,IF($G$5="3ème",$B$5,IF($G$6="3ème",$B$6,"")))</f>
        <v>BOCQUILLON</v>
      </c>
      <c r="D16" s="136"/>
      <c r="E16" s="135" t="str">
        <f>IF($G$4="3ème",$C$4,IF($G$5="3ème",$C$5,IF($G$6="3ème",$C$6,"")))</f>
        <v>LOUIS</v>
      </c>
      <c r="F16" s="136"/>
      <c r="G16" s="22" t="str">
        <f>IF($G$4="3ème",$D$4,IF($G$5="3ème",$D$5,IF($G$6="3ème",$D$6,"")))</f>
        <v>75-2-SUPA</v>
      </c>
    </row>
    <row r="17" spans="1:7" s="9" customFormat="1" ht="27.75" customHeight="1">
      <c r="A17" s="10"/>
      <c r="B17" s="10"/>
      <c r="C17" s="11"/>
      <c r="D17" s="11"/>
      <c r="E17" s="11"/>
      <c r="F17" s="11"/>
      <c r="G17" s="11"/>
    </row>
    <row r="18" spans="1:7" s="9" customFormat="1" ht="27.75" customHeight="1">
      <c r="A18" s="10"/>
      <c r="B18" s="10"/>
      <c r="C18" s="11"/>
      <c r="D18" s="11"/>
      <c r="E18" s="11"/>
      <c r="F18" s="11"/>
      <c r="G18" s="11"/>
    </row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4.75" customHeight="1"/>
    <row r="26" ht="24.75" customHeight="1"/>
  </sheetData>
  <sheetProtection formatCells="0"/>
  <mergeCells count="22">
    <mergeCell ref="A14:B14"/>
    <mergeCell ref="C14:D14"/>
    <mergeCell ref="E14:F14"/>
    <mergeCell ref="A15:B15"/>
    <mergeCell ref="C15:D15"/>
    <mergeCell ref="E15:F15"/>
    <mergeCell ref="D8:E8"/>
    <mergeCell ref="A12:D12"/>
    <mergeCell ref="E12:G12"/>
    <mergeCell ref="A13:B13"/>
    <mergeCell ref="C13:D13"/>
    <mergeCell ref="E13:F13"/>
    <mergeCell ref="A16:B16"/>
    <mergeCell ref="C16:D16"/>
    <mergeCell ref="E16:F16"/>
    <mergeCell ref="A1:G1"/>
    <mergeCell ref="A11:C11"/>
    <mergeCell ref="A9:C9"/>
    <mergeCell ref="A10:C10"/>
    <mergeCell ref="A2:G2"/>
    <mergeCell ref="A7:G7"/>
    <mergeCell ref="A8:C8"/>
  </mergeCells>
  <dataValidations count="4">
    <dataValidation type="list" allowBlank="1" showErrorMessage="1" promptTitle="Classement" prompt="1er&#10;2ème&#10;3ème&#10;4ème" sqref="G4:G6">
      <formula1>"1er,2ème,3ème,4ème"</formula1>
    </dataValidation>
    <dataValidation type="list" allowBlank="1" showInputMessage="1" showErrorMessage="1" sqref="F10">
      <formula1>$D$10:$E$10</formula1>
    </dataValidation>
    <dataValidation type="list" allowBlank="1" showInputMessage="1" showErrorMessage="1" sqref="F11">
      <formula1>$D$11:$E$11</formula1>
    </dataValidation>
    <dataValidation type="list" allowBlank="1" showInputMessage="1" showErrorMessage="1" sqref="F9">
      <formula1>$D$9:$E$9</formula1>
    </dataValidation>
  </dataValidations>
  <printOptions/>
  <pageMargins left="0.25" right="0.25" top="0.75" bottom="0.75" header="0.3" footer="0.3"/>
  <pageSetup horizontalDpi="600" verticalDpi="6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2"/>
  <dimension ref="A1:H18"/>
  <sheetViews>
    <sheetView zoomScalePageLayoutView="0" workbookViewId="0" topLeftCell="A1">
      <selection activeCell="G5" sqref="G5"/>
    </sheetView>
  </sheetViews>
  <sheetFormatPr defaultColWidth="11.421875" defaultRowHeight="15"/>
  <cols>
    <col min="1" max="1" width="4.7109375" style="8" customWidth="1"/>
    <col min="2" max="3" width="18.7109375" style="8" customWidth="1"/>
    <col min="4" max="7" width="13.7109375" style="8" customWidth="1"/>
    <col min="8" max="8" width="9.7109375" style="8" customWidth="1"/>
    <col min="9" max="16384" width="11.421875" style="8" customWidth="1"/>
  </cols>
  <sheetData>
    <row r="1" spans="1:8" ht="38.25" customHeight="1" thickBot="1" thickTop="1">
      <c r="A1" s="150" t="s">
        <v>129</v>
      </c>
      <c r="B1" s="151"/>
      <c r="C1" s="151"/>
      <c r="D1" s="151"/>
      <c r="E1" s="151"/>
      <c r="F1" s="151"/>
      <c r="G1" s="152"/>
      <c r="H1" s="7"/>
    </row>
    <row r="2" spans="1:7" ht="30" customHeight="1" thickTop="1">
      <c r="A2" s="157" t="s">
        <v>45</v>
      </c>
      <c r="B2" s="158"/>
      <c r="C2" s="158"/>
      <c r="D2" s="158"/>
      <c r="E2" s="158"/>
      <c r="F2" s="158"/>
      <c r="G2" s="159"/>
    </row>
    <row r="3" spans="1:7" ht="27.75" customHeight="1">
      <c r="A3" s="100"/>
      <c r="B3" s="101" t="s">
        <v>17</v>
      </c>
      <c r="C3" s="101" t="s">
        <v>18</v>
      </c>
      <c r="D3" s="101" t="s">
        <v>19</v>
      </c>
      <c r="E3" s="19" t="s">
        <v>20</v>
      </c>
      <c r="F3" s="19" t="s">
        <v>21</v>
      </c>
      <c r="G3" s="20" t="s">
        <v>22</v>
      </c>
    </row>
    <row r="4" spans="1:7" ht="27.75" customHeight="1">
      <c r="A4" s="18">
        <v>7</v>
      </c>
      <c r="B4" s="6" t="str">
        <f>VLOOKUP($A4,Engagés!$A$6:$F$29,2,FALSE)</f>
        <v>MONNIER</v>
      </c>
      <c r="C4" s="6" t="str">
        <f>VLOOKUP($A4,Engagés!$A$1:$F$339,3,FALSE)</f>
        <v>TANGUY</v>
      </c>
      <c r="D4" s="6" t="str">
        <f>VLOOKUP($A4,Engagés!$A$1:$F$339,4,FALSE)</f>
        <v>75-4-STAP</v>
      </c>
      <c r="E4" s="40"/>
      <c r="F4" s="40"/>
      <c r="G4" s="39" t="s">
        <v>13</v>
      </c>
    </row>
    <row r="5" spans="1:7" ht="27.75" customHeight="1">
      <c r="A5" s="17">
        <v>10</v>
      </c>
      <c r="B5" s="6" t="str">
        <f>VLOOKUP($A5,Engagés!$A$6:$F$29,2,FALSE)</f>
        <v>LE TOURNEAU</v>
      </c>
      <c r="C5" s="6" t="str">
        <f>VLOOKUP($A5,Engagés!$A$1:$F$339,3,FALSE)</f>
        <v>GUIREC</v>
      </c>
      <c r="D5" s="6" t="str">
        <f>VLOOKUP($A5,Engagés!$A$1:$F$339,4,FALSE)</f>
        <v>92-4-STVC</v>
      </c>
      <c r="E5" s="40"/>
      <c r="F5" s="40"/>
      <c r="G5" s="39" t="s">
        <v>15</v>
      </c>
    </row>
    <row r="6" spans="1:7" ht="27.75" customHeight="1" thickBot="1">
      <c r="A6" s="17">
        <v>23</v>
      </c>
      <c r="B6" s="6" t="str">
        <f>VLOOKUP($A6,Engagés!$A$6:$F$29,2,FALSE)</f>
        <v>PENET</v>
      </c>
      <c r="C6" s="6" t="str">
        <f>VLOOKUP($A6,Engagés!$A$1:$F$339,3,FALSE)</f>
        <v>GUILLAUME</v>
      </c>
      <c r="D6" s="6" t="str">
        <f>VLOOKUP($A6,Engagés!$A$1:$F$339,4,FALSE)</f>
        <v>75-4-LMAP</v>
      </c>
      <c r="E6" s="40"/>
      <c r="F6" s="40"/>
      <c r="G6" s="39" t="s">
        <v>14</v>
      </c>
    </row>
    <row r="7" spans="1:7" ht="12" customHeight="1" thickTop="1">
      <c r="A7" s="153"/>
      <c r="B7" s="154"/>
      <c r="C7" s="154"/>
      <c r="D7" s="154"/>
      <c r="E7" s="154"/>
      <c r="F7" s="154"/>
      <c r="G7" s="155"/>
    </row>
    <row r="8" spans="1:7" ht="27.75" customHeight="1">
      <c r="A8" s="138" t="s">
        <v>54</v>
      </c>
      <c r="B8" s="139"/>
      <c r="C8" s="140"/>
      <c r="D8" s="156" t="s">
        <v>52</v>
      </c>
      <c r="E8" s="140"/>
      <c r="F8" s="101" t="s">
        <v>8</v>
      </c>
      <c r="G8" s="21" t="s">
        <v>53</v>
      </c>
    </row>
    <row r="9" spans="1:7" ht="27.75" customHeight="1">
      <c r="A9" s="138" t="s">
        <v>50</v>
      </c>
      <c r="B9" s="139"/>
      <c r="C9" s="140"/>
      <c r="D9" s="41" t="str">
        <f>B4</f>
        <v>MONNIER</v>
      </c>
      <c r="E9" s="41" t="str">
        <f>B6</f>
        <v>PENET</v>
      </c>
      <c r="F9" s="42"/>
      <c r="G9" s="39"/>
    </row>
    <row r="10" spans="1:7" ht="27.75" customHeight="1">
      <c r="A10" s="138" t="s">
        <v>51</v>
      </c>
      <c r="B10" s="139"/>
      <c r="C10" s="140"/>
      <c r="D10" s="41" t="str">
        <f>B5</f>
        <v>LE TOURNEAU</v>
      </c>
      <c r="E10" s="41" t="str">
        <f>B6</f>
        <v>PENET</v>
      </c>
      <c r="F10" s="42"/>
      <c r="G10" s="39"/>
    </row>
    <row r="11" spans="1:7" ht="27.75" customHeight="1" thickBot="1">
      <c r="A11" s="147" t="s">
        <v>55</v>
      </c>
      <c r="B11" s="148"/>
      <c r="C11" s="149"/>
      <c r="D11" s="43" t="str">
        <f>B4</f>
        <v>MONNIER</v>
      </c>
      <c r="E11" s="43" t="str">
        <f>B5</f>
        <v>LE TOURNEAU</v>
      </c>
      <c r="F11" s="44"/>
      <c r="G11" s="48"/>
    </row>
    <row r="12" spans="1:7" s="9" customFormat="1" ht="27.75" customHeight="1" thickTop="1">
      <c r="A12" s="141" t="s">
        <v>23</v>
      </c>
      <c r="B12" s="142"/>
      <c r="C12" s="142"/>
      <c r="D12" s="143"/>
      <c r="E12" s="144" t="str">
        <f>A2</f>
        <v>POULE 7</v>
      </c>
      <c r="F12" s="145"/>
      <c r="G12" s="146"/>
    </row>
    <row r="13" spans="1:7" s="9" customFormat="1" ht="27.75" customHeight="1">
      <c r="A13" s="137"/>
      <c r="B13" s="136"/>
      <c r="C13" s="135" t="s">
        <v>17</v>
      </c>
      <c r="D13" s="136"/>
      <c r="E13" s="135" t="s">
        <v>24</v>
      </c>
      <c r="F13" s="136"/>
      <c r="G13" s="22" t="s">
        <v>25</v>
      </c>
    </row>
    <row r="14" spans="1:7" s="9" customFormat="1" ht="27.75" customHeight="1">
      <c r="A14" s="137" t="s">
        <v>13</v>
      </c>
      <c r="B14" s="136"/>
      <c r="C14" s="135" t="str">
        <f>IF($G$4="1er",$B$4,IF($G$5="1er",$B$5,IF($G$6="1er",$B$6,"")))</f>
        <v>MONNIER</v>
      </c>
      <c r="D14" s="136"/>
      <c r="E14" s="135" t="str">
        <f>IF($G$4="1er",$C$4,IF($G$5="1er",$C$5,IF($G$6="1er",$C$6,"")))</f>
        <v>TANGUY</v>
      </c>
      <c r="F14" s="136"/>
      <c r="G14" s="22" t="str">
        <f>IF($G$4="1er",$D$4,IF($G$5="1er",$D$5,IF($G$6="1er",$D$6,"")))</f>
        <v>75-4-STAP</v>
      </c>
    </row>
    <row r="15" spans="1:7" s="9" customFormat="1" ht="27.75" customHeight="1">
      <c r="A15" s="137" t="s">
        <v>14</v>
      </c>
      <c r="B15" s="136"/>
      <c r="C15" s="135" t="str">
        <f>IF($G$4="2ème",$B$4,IF($G$5="2ème",$B$5,IF($G$6="2ème",$B$6,"")))</f>
        <v>PENET</v>
      </c>
      <c r="D15" s="136"/>
      <c r="E15" s="135" t="str">
        <f>IF($G$4="2ème",$C$4,IF($G$5="2ème",$C$5,IF($G$6="2ème",$C$6,"")))</f>
        <v>GUILLAUME</v>
      </c>
      <c r="F15" s="136"/>
      <c r="G15" s="22" t="str">
        <f>IF($G$4="2ème",$D$4,IF($G$5="2ème",$D$5,IF($G$6="2ème",$D$6,"")))</f>
        <v>75-4-LMAP</v>
      </c>
    </row>
    <row r="16" spans="1:7" s="9" customFormat="1" ht="27.75" customHeight="1">
      <c r="A16" s="137" t="s">
        <v>15</v>
      </c>
      <c r="B16" s="136"/>
      <c r="C16" s="135" t="str">
        <f>IF($G$4="3ème",$B$4,IF($G$5="3ème",$B$5,IF($G$6="3ème",$B$6,"")))</f>
        <v>LE TOURNEAU</v>
      </c>
      <c r="D16" s="136"/>
      <c r="E16" s="135" t="str">
        <f>IF($G$4="3ème",$C$4,IF($G$5="3ème",$C$5,IF($G$6="3ème",$C$6,"")))</f>
        <v>GUIREC</v>
      </c>
      <c r="F16" s="136"/>
      <c r="G16" s="22" t="str">
        <f>IF($G$4="3ème",$D$4,IF($G$5="3ème",$D$5,IF($G$6="3ème",$D$6,"")))</f>
        <v>92-4-STVC</v>
      </c>
    </row>
    <row r="17" spans="1:7" s="9" customFormat="1" ht="27.75" customHeight="1">
      <c r="A17" s="10"/>
      <c r="B17" s="10"/>
      <c r="C17" s="11"/>
      <c r="D17" s="11"/>
      <c r="E17" s="11"/>
      <c r="F17" s="11"/>
      <c r="G17" s="11"/>
    </row>
    <row r="18" spans="1:7" s="9" customFormat="1" ht="27.75" customHeight="1">
      <c r="A18" s="10"/>
      <c r="B18" s="10"/>
      <c r="C18" s="11"/>
      <c r="D18" s="11"/>
      <c r="E18" s="11"/>
      <c r="F18" s="11"/>
      <c r="G18" s="11"/>
    </row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4.75" customHeight="1"/>
    <row r="26" ht="24.75" customHeight="1"/>
  </sheetData>
  <sheetProtection formatCells="0"/>
  <mergeCells count="22">
    <mergeCell ref="A14:B14"/>
    <mergeCell ref="C14:D14"/>
    <mergeCell ref="E14:F14"/>
    <mergeCell ref="A15:B15"/>
    <mergeCell ref="C15:D15"/>
    <mergeCell ref="E15:F15"/>
    <mergeCell ref="D8:E8"/>
    <mergeCell ref="A12:D12"/>
    <mergeCell ref="E12:G12"/>
    <mergeCell ref="A13:B13"/>
    <mergeCell ref="C13:D13"/>
    <mergeCell ref="E13:F13"/>
    <mergeCell ref="A16:B16"/>
    <mergeCell ref="C16:D16"/>
    <mergeCell ref="E16:F16"/>
    <mergeCell ref="A1:G1"/>
    <mergeCell ref="A11:C11"/>
    <mergeCell ref="A9:C9"/>
    <mergeCell ref="A10:C10"/>
    <mergeCell ref="A2:G2"/>
    <mergeCell ref="A7:G7"/>
    <mergeCell ref="A8:C8"/>
  </mergeCells>
  <dataValidations count="4">
    <dataValidation type="list" allowBlank="1" showErrorMessage="1" promptTitle="Classement" prompt="1er&#10;2ème&#10;3ème&#10;4ème" sqref="G4:G6">
      <formula1>"1er,2ème,3ème,4ème"</formula1>
    </dataValidation>
    <dataValidation type="list" allowBlank="1" showInputMessage="1" showErrorMessage="1" sqref="F10">
      <formula1>$D$10:$E$10</formula1>
    </dataValidation>
    <dataValidation type="list" allowBlank="1" showInputMessage="1" showErrorMessage="1" sqref="F11">
      <formula1>$D$11:$E$11</formula1>
    </dataValidation>
    <dataValidation type="list" allowBlank="1" showInputMessage="1" showErrorMessage="1" sqref="F9">
      <formula1>$D$9:$E$9</formula1>
    </dataValidation>
  </dataValidations>
  <printOptions/>
  <pageMargins left="0.25" right="0.25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Fabrice UGSEL</dc:creator>
  <cp:keywords/>
  <dc:description/>
  <cp:lastModifiedBy>Sylvain PASQUIER</cp:lastModifiedBy>
  <cp:lastPrinted>2022-04-13T11:53:30Z</cp:lastPrinted>
  <dcterms:created xsi:type="dcterms:W3CDTF">2016-06-01T14:52:43Z</dcterms:created>
  <dcterms:modified xsi:type="dcterms:W3CDTF">2022-04-15T08:53:59Z</dcterms:modified>
  <cp:category/>
  <cp:version/>
  <cp:contentType/>
  <cp:contentStatus/>
</cp:coreProperties>
</file>